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ksuprelus\Downloads\"/>
    </mc:Choice>
  </mc:AlternateContent>
  <xr:revisionPtr revIDLastSave="0" documentId="13_ncr:1_{65B04F82-3A3C-46CD-89F1-C0F7550535E1}" xr6:coauthVersionLast="47" xr6:coauthVersionMax="47" xr10:uidLastSave="{00000000-0000-0000-0000-000000000000}"/>
  <bookViews>
    <workbookView xWindow="-28920" yWindow="3015" windowWidth="29040" windowHeight="15720" xr2:uid="{00000000-000D-0000-FFFF-FFFF00000000}"/>
  </bookViews>
  <sheets>
    <sheet name="estado_general_producto" sheetId="1" r:id="rId1"/>
  </sheets>
  <definedNames>
    <definedName name="_xlnm._FilterDatabase" localSheetId="0" hidden="1">estado_general_producto!$A$10:$G$134</definedName>
    <definedName name="_xlnm.Print_Area" localSheetId="0">estado_general_producto!$A$1:$G$377</definedName>
    <definedName name="_xlnm.Print_Titles" localSheetId="0">estado_general_producto!$1:$7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0" i="1" l="1"/>
  <c r="G214" i="1"/>
  <c r="G213" i="1"/>
  <c r="G369" i="1"/>
  <c r="G370" i="1"/>
  <c r="G371" i="1"/>
  <c r="G372" i="1"/>
  <c r="G373" i="1"/>
  <c r="G374" i="1"/>
  <c r="G375" i="1"/>
  <c r="G368" i="1"/>
  <c r="G363" i="1"/>
  <c r="G364" i="1"/>
  <c r="G362" i="1"/>
  <c r="G359" i="1"/>
  <c r="G358" i="1"/>
  <c r="G353" i="1"/>
  <c r="G354" i="1"/>
  <c r="G352" i="1"/>
  <c r="G346" i="1"/>
  <c r="G347" i="1"/>
  <c r="G348" i="1"/>
  <c r="G349" i="1"/>
  <c r="G345" i="1"/>
  <c r="G338" i="1"/>
  <c r="G339" i="1"/>
  <c r="G340" i="1"/>
  <c r="G341" i="1"/>
  <c r="G332" i="1"/>
  <c r="G333" i="1"/>
  <c r="G334" i="1"/>
  <c r="G335" i="1"/>
  <c r="G331" i="1"/>
  <c r="G325" i="1"/>
  <c r="G326" i="1"/>
  <c r="G327" i="1"/>
  <c r="G328" i="1"/>
  <c r="G321" i="1"/>
  <c r="G322" i="1"/>
  <c r="G323" i="1"/>
  <c r="G324" i="1"/>
  <c r="G320" i="1"/>
  <c r="G311" i="1"/>
  <c r="G312" i="1"/>
  <c r="G313" i="1"/>
  <c r="G314" i="1"/>
  <c r="G315" i="1"/>
  <c r="G316" i="1"/>
  <c r="G310" i="1"/>
  <c r="G304" i="1"/>
  <c r="G305" i="1"/>
  <c r="G306" i="1"/>
  <c r="G307" i="1"/>
  <c r="G303" i="1"/>
  <c r="G298" i="1"/>
  <c r="G299" i="1"/>
  <c r="G297" i="1"/>
  <c r="G290" i="1"/>
  <c r="G291" i="1"/>
  <c r="G292" i="1"/>
  <c r="G293" i="1"/>
  <c r="G294" i="1"/>
  <c r="G289" i="1"/>
  <c r="G277" i="1"/>
  <c r="G278" i="1"/>
  <c r="G279" i="1"/>
  <c r="G280" i="1"/>
  <c r="G281" i="1"/>
  <c r="G282" i="1"/>
  <c r="G283" i="1"/>
  <c r="G284" i="1"/>
  <c r="G285" i="1"/>
  <c r="G276" i="1"/>
  <c r="G270" i="1"/>
  <c r="G271" i="1"/>
  <c r="G272" i="1"/>
  <c r="G273" i="1"/>
  <c r="G269" i="1"/>
  <c r="G264" i="1"/>
  <c r="G265" i="1"/>
  <c r="G266" i="1"/>
  <c r="G263" i="1"/>
  <c r="G254" i="1"/>
  <c r="G255" i="1"/>
  <c r="G256" i="1"/>
  <c r="G257" i="1"/>
  <c r="G258" i="1"/>
  <c r="G259" i="1"/>
  <c r="G260" i="1"/>
  <c r="G253" i="1"/>
  <c r="G250" i="1"/>
  <c r="G247" i="1"/>
  <c r="G248" i="1"/>
  <c r="G249" i="1"/>
  <c r="G246" i="1"/>
  <c r="G240" i="1"/>
  <c r="G241" i="1"/>
  <c r="G242" i="1"/>
  <c r="G239" i="1"/>
  <c r="G234" i="1"/>
  <c r="G235" i="1"/>
  <c r="G236" i="1"/>
  <c r="G233" i="1"/>
  <c r="G227" i="1"/>
  <c r="G228" i="1"/>
  <c r="G229" i="1"/>
  <c r="G230" i="1"/>
  <c r="G224" i="1"/>
  <c r="G225" i="1"/>
  <c r="G226" i="1"/>
  <c r="G223" i="1"/>
  <c r="G219" i="1"/>
  <c r="G220" i="1"/>
  <c r="G218" i="1"/>
  <c r="G204" i="1"/>
  <c r="G205" i="1"/>
  <c r="G206" i="1"/>
  <c r="G207" i="1"/>
  <c r="G208" i="1"/>
  <c r="G209" i="1"/>
  <c r="G210" i="1"/>
  <c r="G203" i="1"/>
  <c r="G197" i="1"/>
  <c r="G198" i="1"/>
  <c r="G199" i="1"/>
  <c r="G196" i="1"/>
  <c r="G191" i="1"/>
  <c r="G192" i="1"/>
  <c r="G193" i="1"/>
  <c r="G190" i="1"/>
  <c r="G182" i="1"/>
  <c r="G183" i="1"/>
  <c r="G184" i="1"/>
  <c r="G185" i="1"/>
  <c r="G186" i="1"/>
  <c r="G181" i="1"/>
  <c r="G178" i="1"/>
  <c r="G173" i="1"/>
  <c r="G174" i="1"/>
  <c r="G175" i="1"/>
  <c r="G176" i="1"/>
  <c r="G177" i="1"/>
  <c r="G172" i="1"/>
  <c r="G166" i="1"/>
  <c r="G167" i="1"/>
  <c r="G168" i="1"/>
  <c r="G169" i="1"/>
  <c r="G165" i="1"/>
  <c r="G145" i="1"/>
  <c r="G146" i="1"/>
  <c r="G147" i="1"/>
  <c r="G144" i="1"/>
  <c r="G141" i="1"/>
  <c r="G138" i="1"/>
  <c r="G139" i="1"/>
  <c r="G140" i="1"/>
  <c r="G137" i="1"/>
  <c r="G161" i="1"/>
  <c r="G160" i="1"/>
  <c r="G157" i="1"/>
  <c r="G156" i="1"/>
  <c r="G152" i="1"/>
  <c r="G153" i="1"/>
  <c r="G151" i="1"/>
  <c r="G133" i="1"/>
  <c r="G134" i="1"/>
  <c r="G132" i="1"/>
  <c r="G128" i="1"/>
  <c r="G129" i="1"/>
  <c r="G127" i="1"/>
  <c r="G119" i="1"/>
  <c r="G120" i="1"/>
  <c r="G121" i="1"/>
  <c r="G122" i="1"/>
  <c r="G123" i="1"/>
  <c r="G124" i="1"/>
  <c r="G118" i="1"/>
  <c r="G114" i="1"/>
  <c r="G113" i="1" s="1"/>
  <c r="G109" i="1"/>
  <c r="G110" i="1"/>
  <c r="G111" i="1"/>
  <c r="G108" i="1"/>
  <c r="G104" i="1"/>
  <c r="G105" i="1"/>
  <c r="G103" i="1"/>
  <c r="G96" i="1"/>
  <c r="G97" i="1"/>
  <c r="G98" i="1"/>
  <c r="G99" i="1"/>
  <c r="G100" i="1"/>
  <c r="G95" i="1"/>
  <c r="G90" i="1"/>
  <c r="G91" i="1"/>
  <c r="G88" i="1"/>
  <c r="G89" i="1"/>
  <c r="G85" i="1"/>
  <c r="G86" i="1"/>
  <c r="G87" i="1"/>
  <c r="G84" i="1"/>
  <c r="G81" i="1"/>
  <c r="G78" i="1"/>
  <c r="G79" i="1"/>
  <c r="G80" i="1"/>
  <c r="G77" i="1"/>
  <c r="G72" i="1"/>
  <c r="G73" i="1"/>
  <c r="G74" i="1"/>
  <c r="G71" i="1"/>
  <c r="G66" i="1"/>
  <c r="G67" i="1"/>
  <c r="G65" i="1"/>
  <c r="G62" i="1"/>
  <c r="G61" i="1"/>
  <c r="G60" i="1"/>
  <c r="G58" i="1"/>
  <c r="G59" i="1"/>
  <c r="G57" i="1"/>
  <c r="G49" i="1"/>
  <c r="G50" i="1"/>
  <c r="G51" i="1"/>
  <c r="G52" i="1"/>
  <c r="G53" i="1"/>
  <c r="G54" i="1"/>
  <c r="G48" i="1"/>
  <c r="G40" i="1"/>
  <c r="G41" i="1"/>
  <c r="G42" i="1"/>
  <c r="G43" i="1"/>
  <c r="G44" i="1"/>
  <c r="G45" i="1"/>
  <c r="G39" i="1"/>
  <c r="G35" i="1"/>
  <c r="G36" i="1"/>
  <c r="G29" i="1"/>
  <c r="G30" i="1"/>
  <c r="G31" i="1"/>
  <c r="G32" i="1"/>
  <c r="G33" i="1"/>
  <c r="G34" i="1"/>
  <c r="G28" i="1"/>
  <c r="G21" i="1"/>
  <c r="G22" i="1"/>
  <c r="G23" i="1"/>
  <c r="G24" i="1"/>
  <c r="G20" i="1"/>
  <c r="G13" i="1"/>
  <c r="G14" i="1"/>
  <c r="G15" i="1"/>
  <c r="G16" i="1"/>
  <c r="G12" i="1"/>
  <c r="G212" i="1" l="1"/>
  <c r="G189" i="1"/>
  <c r="G136" i="1"/>
  <c r="G367" i="1"/>
  <c r="G366" i="1" s="1"/>
  <c r="G337" i="1"/>
  <c r="G361" i="1"/>
  <c r="G357" i="1"/>
  <c r="G351" i="1"/>
  <c r="G344" i="1"/>
  <c r="G330" i="1"/>
  <c r="G302" i="1"/>
  <c r="G319" i="1"/>
  <c r="G309" i="1"/>
  <c r="G288" i="1"/>
  <c r="G296" i="1"/>
  <c r="G262" i="1"/>
  <c r="G275" i="1"/>
  <c r="G268" i="1"/>
  <c r="G252" i="1"/>
  <c r="G238" i="1"/>
  <c r="G245" i="1"/>
  <c r="G232" i="1"/>
  <c r="G222" i="1"/>
  <c r="G202" i="1"/>
  <c r="G217" i="1"/>
  <c r="G195" i="1"/>
  <c r="G180" i="1"/>
  <c r="G171" i="1"/>
  <c r="G164" i="1"/>
  <c r="G143" i="1"/>
  <c r="G159" i="1"/>
  <c r="G155" i="1"/>
  <c r="G150" i="1"/>
  <c r="G126" i="1"/>
  <c r="G131" i="1"/>
  <c r="G102" i="1"/>
  <c r="G117" i="1"/>
  <c r="G107" i="1"/>
  <c r="G76" i="1"/>
  <c r="G83" i="1"/>
  <c r="G94" i="1"/>
  <c r="G64" i="1"/>
  <c r="G70" i="1"/>
  <c r="G56" i="1"/>
  <c r="G38" i="1"/>
  <c r="G47" i="1"/>
  <c r="G11" i="1"/>
  <c r="G10" i="1" s="1"/>
  <c r="G27" i="1"/>
  <c r="G19" i="1"/>
  <c r="G18" i="1" s="1"/>
  <c r="G356" i="1" l="1"/>
  <c r="G318" i="1"/>
  <c r="G216" i="1"/>
  <c r="G301" i="1"/>
  <c r="G287" i="1" s="1"/>
  <c r="G244" i="1"/>
  <c r="G343" i="1"/>
  <c r="G188" i="1"/>
  <c r="G149" i="1"/>
  <c r="G116" i="1" s="1"/>
  <c r="G163" i="1"/>
  <c r="G26" i="1"/>
  <c r="G69" i="1"/>
  <c r="G93" i="1"/>
  <c r="G377" i="1" l="1"/>
</calcChain>
</file>

<file path=xl/sharedStrings.xml><?xml version="1.0" encoding="utf-8"?>
<sst xmlns="http://schemas.openxmlformats.org/spreadsheetml/2006/main" count="1234" uniqueCount="748">
  <si>
    <t/>
  </si>
  <si>
    <t>DESEMPEÑO META FÍSICA</t>
  </si>
  <si>
    <t>Producto</t>
  </si>
  <si>
    <t>Descripción</t>
  </si>
  <si>
    <t>Unidad de Medida</t>
  </si>
  <si>
    <t>Meta Anual</t>
  </si>
  <si>
    <t>1 - Departamento Acceso a la Información Pública</t>
  </si>
  <si>
    <t>1.1 - Departamento Acceso a la Información Pública</t>
  </si>
  <si>
    <t>1 - Portal de Transparencia Institucional actualizado en cumplimiento a las politicas de estandarización de las divisiones de transparencia</t>
  </si>
  <si>
    <t>Actualizar las informaciones del Portal de Transparencia de acuerdo a lo establecido en la resolución 002-2021 que crea el Portal de transparencia y asegurar cumplir todas las pautas que establece la normativa y órgano rector.</t>
  </si>
  <si>
    <t>Evidencia de las actualizaciones a Transparencia</t>
  </si>
  <si>
    <t>2 - Quejas, reclamos y denuncias respondidas vía el Portal del 311</t>
  </si>
  <si>
    <t>Canalizar las respuestas a los ciudadanos de las quejas y reclamaciones recibidas por el portal 311 para satisfacer las inquietudes ciudadanas.</t>
  </si>
  <si>
    <t>Respuestas a Quejas y denuncias</t>
  </si>
  <si>
    <t>3 - Solicitudes ciudadanas de libre acceso a la información pública recibidas y respondidas</t>
  </si>
  <si>
    <t>Recibir las solicitudes de información, canalizarlas al área correspondientes y verificar que las mismas sean respondidas dentro de los plazos establecidos por la Ley 200.4 de Libre  Acceso a la Información pública.</t>
  </si>
  <si>
    <t>Solicitudes respondidas</t>
  </si>
  <si>
    <t>4 - Departamento de Acceso a la Información gestionado y fortalecido</t>
  </si>
  <si>
    <t>Realizar las actividades administrativas que garantizan el funcionamiento del área</t>
  </si>
  <si>
    <t>Actividades administrativas</t>
  </si>
  <si>
    <t>6 - Actividades de fortalecimiento de la cultura de integridad y de transparencia realizadas</t>
  </si>
  <si>
    <t>Acciones desarrolladas por la CIGCN que promuevan la ética y la transparencia en la DGCP.</t>
  </si>
  <si>
    <t>2 - Departamento Jurídico</t>
  </si>
  <si>
    <t>2.1 - Departamento Jurídico</t>
  </si>
  <si>
    <t>1 - Asistencias jurídico-legales brindadas</t>
  </si>
  <si>
    <t>Brindar asistencia jurídico-legal a las áreas que lo requieran para asegurar el cumplimiento de las normativas.
(PEI: Cantidad de asistencia legal respondida)</t>
  </si>
  <si>
    <t>Asistencias brindadas</t>
  </si>
  <si>
    <t>2 - Representación institucional realizada ante los tribunales</t>
  </si>
  <si>
    <t>Elaborar escritos judiciales en todas las instancias procesales, asistir a audiencias por ante los tribunales de la República Dominicana, así como cuaquier otro medio de representación institucional.</t>
  </si>
  <si>
    <t>Asistencia a tribunales</t>
  </si>
  <si>
    <t>3 - Seguimiento a contratos adjudicados realizados</t>
  </si>
  <si>
    <t>Dar seguimiento de la ejecución de la contratación, realizando informes trimestrales sobre la ejecución de lo contratado.</t>
  </si>
  <si>
    <t>Monitoreos de contratos</t>
  </si>
  <si>
    <t>4 - Departamento jurídico gestionado y fortalecido</t>
  </si>
  <si>
    <t>Funciones administrativas del departamento asi como velar por el fortalecimiento intelectual y técnico del departamento.</t>
  </si>
  <si>
    <t>Actividades administrativas realizadas</t>
  </si>
  <si>
    <t>5 - Asesoría legal brindada del procedimiento sancionador</t>
  </si>
  <si>
    <t>Asesoria legal del procedimiento sancionador para la Dirección General de Contrataciones Públicas</t>
  </si>
  <si>
    <t>Cantidad de resoluciones notificadas</t>
  </si>
  <si>
    <t>3 - Departamento de Planificación y Desarrollo</t>
  </si>
  <si>
    <t>3.1 - División de Calidad en la Gestión</t>
  </si>
  <si>
    <t>1 - Procedimientos y políticas institucionales creadas y/o actualizadas en el marco del sistema de gestion de calidad</t>
  </si>
  <si>
    <t>Creación, actualización y/o eliminación de documentación interna acorde a las actualizaciones de los procesos, del contexto organizacional estratégico y de las necesidades de los usuarios, con enfoque a procesos y mejora continua. Indicador producción PEI: Cantidad de información documentada creada y/o actualizada en el marco del Sistema de Gestión de Calidad.</t>
  </si>
  <si>
    <t>Procedimientos, politicas, guías y/o manuales actualizados y/o creados</t>
  </si>
  <si>
    <t>2 - DGCP evaluada bajo el modelo del Marco Común de Evaluación CAF</t>
  </si>
  <si>
    <t>Realizar el autodiagnóstico institucional basado en el modelo del Marco Común de Evaluación CAf e implementar el plan de mejora basado en las oportunidades para fortalecimiento de la gestión institucional.</t>
  </si>
  <si>
    <t>Autoevaluación CAF, plan de mejoras y seguimiento</t>
  </si>
  <si>
    <t>3 - Quejas y sugerencias de usuarios de los servicios institucionales y colaboradores gestionadas</t>
  </si>
  <si>
    <t>Recibir, tratar y cerrar las quejas y sugerencas sobre los servicios institucionales.</t>
  </si>
  <si>
    <t>Quejas y sugerencias gestionadas</t>
  </si>
  <si>
    <t>4 - Satisfacción ciudadana medida y mejora continua</t>
  </si>
  <si>
    <t>Levantar los niveles de satisfacción de los usuarios respecto a los servicios institucionales y elaborar plan de acción.</t>
  </si>
  <si>
    <t>Mediciones de la satisfacción ciudadana realizadas</t>
  </si>
  <si>
    <t>5 - Servicios a los usuarios del SNCP - DAU monitoreados y evaluados</t>
  </si>
  <si>
    <t>Monitorear los objetivos de calidad respecto a los servicios institucionales y aplicación de mecanismos para la mejora de los indicadores de calidad.</t>
  </si>
  <si>
    <t>Monitoreos y evaluaciones realizados</t>
  </si>
  <si>
    <t>6 - Servicios a los usuarios del SNCP - RPE monitoreados y evaluados</t>
  </si>
  <si>
    <t>Monitoreos realizados</t>
  </si>
  <si>
    <t>7 - Carta Compromiso al Ciudadano gestionada</t>
  </si>
  <si>
    <t>Seguimiento al cumplimiento de los compromisos de calidad de los servicios comprometidos en la Carta Compromiso al Ciudadano. Actualización del instrumento según aplique.</t>
  </si>
  <si>
    <t>Reporte</t>
  </si>
  <si>
    <t>8 - División de Calidad en la Gestión gestionada y fortalecida</t>
  </si>
  <si>
    <t>Espacio a contener acciones, programas y proyectos en torno a la gestión del personal de la División de Calidad en la Gestión.</t>
  </si>
  <si>
    <t>Informe, reporte, acta, formulario o solicitud</t>
  </si>
  <si>
    <t>9 - Preparativos para proyecto ISO 9001:2015 completados</t>
  </si>
  <si>
    <t>Determinar la ruta de trabajo, desarrollo de capacidades y acompañamiento institucional necesario para garantizar una implementación de la ISO 9001:2015 y la certificación en 2025</t>
  </si>
  <si>
    <t>Certificación</t>
  </si>
  <si>
    <t>3.2 - División de Formulación, Monitoreo y Evaluación de Planes, Programas y Proyectos</t>
  </si>
  <si>
    <t>1 - División de Formulación Monitoreo y Evaluación gestionada y fortalecida</t>
  </si>
  <si>
    <t>Realizar las actividades administrativas para la gestión eficiente de la división</t>
  </si>
  <si>
    <t>Actividades administrativas realziadas</t>
  </si>
  <si>
    <t>2 - Plan Operativo 2026 formulado</t>
  </si>
  <si>
    <t>Formular el plan operativo institucional 2025 para organizar las operaciones del año y prever los recursos necesarios que garanticen su ejecución.</t>
  </si>
  <si>
    <t>Plan operativo</t>
  </si>
  <si>
    <t>3 - Memorias Semestral y Anual 2025 elaboradas y remitidas al MINPRE</t>
  </si>
  <si>
    <t>Elaborar los informes de rendición de cuentas de medio término y cierre de año así como remitirlos mediante el mecanismo definido por el órgano del Estado responsable de la consolidación de estos, a fin de presentar los resultados y rendir cuenta a la ciudadanía de acuerdo con el mandato de la constitución.</t>
  </si>
  <si>
    <t>Informes elaborados y remitidos</t>
  </si>
  <si>
    <t>4 - Estructura programática física financiera revisada y actualizada</t>
  </si>
  <si>
    <t>Revisar y actualizar la estructura programática física financiera de acuerdo a las prioridades de producción institucional y la estructura organizacional institucional.</t>
  </si>
  <si>
    <t>Estructura programática física financiera actualizada</t>
  </si>
  <si>
    <t>5 - Solicitudes de modificación de POA recibidas y gestionadas.</t>
  </si>
  <si>
    <t>Indicador de producción PEI: cantidad de solicitudes de modificación de POA recibidas y gestionadas para preservar la alineación POA/PACC/Presupuesto.</t>
  </si>
  <si>
    <t>6 - Ejecución presupuestaria institucional 2025 monitoreada</t>
  </si>
  <si>
    <t>Monitorear la ejecución del presupuesto de la institución para apoyar una ejecución eficiente y efectiva de los recursos financieros.</t>
  </si>
  <si>
    <t>Monitoreos de la ejecución presupuestaria</t>
  </si>
  <si>
    <t>7 - Programación y monitoreo de la ejecución física financiera realizada</t>
  </si>
  <si>
    <t>Programar y monitorear trimestralmente o según corresponda la ejecución del presupuesto físico financiero institucional.</t>
  </si>
  <si>
    <t>Programación y monitoreos</t>
  </si>
  <si>
    <t>3.3 - División de Desarrollo Institucional</t>
  </si>
  <si>
    <t>1 - Estructura Institucional 2025 de la DGCP actualizada</t>
  </si>
  <si>
    <t>Realizar los pasos requeridos para elaborar una estructura organizacional adecuada para dar cumplimiento a la estrategia de la organización a fin de dar cumplimiento a las disposiciones legales vigentes.</t>
  </si>
  <si>
    <t>Cantidad</t>
  </si>
  <si>
    <t>2 - Manual de Organización y Funciones (MOF) de la DGCP actualizado</t>
  </si>
  <si>
    <t>En este ejercició, posterior a la modificación de la Estructura Institucional se actualiza del mismo modo el MOF para establecer de forma clara  la descripción formal de los lineamientos y especificaciones de las unidades en la estructura organizativa de la DGCP, establece la relación jerárquica y de coordinación, objetivos y funciones principales, delimitando su alcance y competencias den tro de la función productiva de la Dirección General de Contrataciones Públicas.</t>
  </si>
  <si>
    <t>3 - Fortalecido el Sistema de gestión institucional basado en indicadores</t>
  </si>
  <si>
    <t>Este producto se enfoca en mejorar la eficiencia y efectividad de la gestión institucional mediante el uso de indicadores clave de desempeño. Su objetivo principal es proporcionar herramientas sistemática para entregar información oportuna en las manos competentes para la toma de decisiones.</t>
  </si>
  <si>
    <t>4 - División de Desarrollo Institucional Gestionada y Fortalecida</t>
  </si>
  <si>
    <t>Este producto recoge las acciones para fortalecer el área de Desarrollo Institucional en la Insittución desde 3 puntos de vista:
1. Formación del personal de la División de Desarrollo.
2. Planificacion de las actividades futuras a través de la formulación del Plan Operativo Anual del año 2026.
3. Reportería de las acciones realizadas a traves de la realización de la Memoria Institucional del área de Desarrollo.</t>
  </si>
  <si>
    <t>5 - Realizados los talleres vivenciales de Desarrollo Gerencial</t>
  </si>
  <si>
    <t>Realizar Talleres periodicos que sirvan para fortalecer las competencias gerenciales del personal directivo a través de talleres prácticos y vivenciales que promuevan el desarrollo de habilidades de liderazgo, toma de decisiones, comunicación efectiva y gestión de equipos.</t>
  </si>
  <si>
    <t>7 - Informes de desempeño institucional emitidos para la gerencia.</t>
  </si>
  <si>
    <t>Este producto responde al indicador de producción PEI: Cantidad de informes de desempeño institucional emitidos para la gerencia.</t>
  </si>
  <si>
    <t>Informe</t>
  </si>
  <si>
    <t>8 - Implementación de la estrategia de divulgación del PEI 2025-2028</t>
  </si>
  <si>
    <t>Este producto se enfoca en la ejecución de un plan integral para comunicar y promover el Plan Estratégico Institucional (PEI) 2025-2028. La estrategia de divulgación tiene como objetivo asegurar que todos los stakeholders, incluyendo empleados, socios, y el público en general, estén informados y alineados con los objetivos y metas del PEI.</t>
  </si>
  <si>
    <t>3.4 - División de Cooperación Internacional</t>
  </si>
  <si>
    <t>1 - Relaciones Internacionales e interinstitucionales fomentadas y fortalecidas</t>
  </si>
  <si>
    <t>El Producto se centra en el fomento y fortalecimiento de las relaciones internacionales de la institución, estableciendo una base sólida para la cooperación efectiva con organizaciones, entidades y gobiernos extranjeros.</t>
  </si>
  <si>
    <t>Número de actividades de relaciones internacionales e interinstitucionales realizadasas.</t>
  </si>
  <si>
    <t>2 - Proyectos de Cooperación Internacional e interinstitucional Negociados y Aprobados</t>
  </si>
  <si>
    <t>El Producto se centra en la negociación y aprobación de proyectos de cooperación internacional, asegurando acuerdos beneficiosos y la alineación con los objetivos estratégicos de la institución.</t>
  </si>
  <si>
    <t>Número de proyectos de cooperación negociados y aprobados</t>
  </si>
  <si>
    <t>3 - Proyectos de Cooperación Internacional e interinstitucional Gestionados y Evaluados</t>
  </si>
  <si>
    <t>El Producto se centra en la implementación efectiva y la evaluación de proyectos de cooperación internacional, garantizando un seguimiento riguroso, una documentación técnica detallada y una evaluación continua del impacto y los resultados obtenidos.</t>
  </si>
  <si>
    <t>Número de proyectos gestionados y evaluados.</t>
  </si>
  <si>
    <t>4 - Recursos de Cooperación Internacional e Interinstitucional Gestionados</t>
  </si>
  <si>
    <t>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t>
  </si>
  <si>
    <t>Número de actividades de intercambio realizadas.</t>
  </si>
  <si>
    <t>5 - División de Cooperacion internacional gestionada y fortalecida</t>
  </si>
  <si>
    <t>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t>
  </si>
  <si>
    <t>Número de actividades de gestión realizadas</t>
  </si>
  <si>
    <t>7 - Recursos Financieros y Técnicos Gestionados</t>
  </si>
  <si>
    <t>Indicador de producción PEI: Total de Recursos Financieros y Técnicos Gestionados</t>
  </si>
  <si>
    <t>3.5 - Unidad de Equidad de Género</t>
  </si>
  <si>
    <t>1 - Colaboradores y colaboradoras de la DGCP capacitados sobre sensibilización en perspectiva de género</t>
  </si>
  <si>
    <t>Desarrollar, implementar y dar seguimiento a propuestas de capacitación y de contenido de perspectiva en género a nivel institucional.</t>
  </si>
  <si>
    <t>Plan de capacitación con enfoque de género elaborado e implementado</t>
  </si>
  <si>
    <t>2 - Unidad de Equidad de Género gestionada y fortalecida</t>
  </si>
  <si>
    <t>Actividades administrativas que contribuyen a la adecuada gestión y el fortalecimiento de la Unidad de Equidad de Género.</t>
  </si>
  <si>
    <t>4 - Informes de avance en igualdad de género remitidos al Ministerio de la Mujer.</t>
  </si>
  <si>
    <t>Indicador de producción PEI: Cantidad de informes de avance en igualdad de género remitidos al Ministerio de la Mujer.</t>
  </si>
  <si>
    <t>4 - Departamento de Comunicación</t>
  </si>
  <si>
    <t>4.1 - División de Protocolo y Eventos</t>
  </si>
  <si>
    <t>1 - Decoración de Navidad realizada</t>
  </si>
  <si>
    <t>Ambientar los espacios de esta Dirección General acorde a la época.</t>
  </si>
  <si>
    <t>Decoración</t>
  </si>
  <si>
    <t>2 - Acondicionamiento de espacios comunes de la institución realizado</t>
  </si>
  <si>
    <t>Adquisición de diversos insumos que permitan mejorar la estética y experiencia de los visitantes y personal interno en distintas áreas de la institución.</t>
  </si>
  <si>
    <t>3 - División de Protocolo y Eventos gestionada y fortalecida</t>
  </si>
  <si>
    <t>Realizar todas las actividades administrativas necesarias para la gestión eficiente del área.</t>
  </si>
  <si>
    <t>Actividades aministrativas realizadas</t>
  </si>
  <si>
    <t>5 - Eventos y actividades realizadas: Apoyo protocolar, coordinación, organización y montaje de actividades institucionales internas y externas.</t>
  </si>
  <si>
    <t>Realizar la coordinación, montajes y organización de eventos internos y externos de carácter institucional, así como asegurar que todas las interacciones sigan los procedimientos establecidos garantizando los niveles adecuados de formalidad y respeto.
(Indicador PEI:  Cantidad de eventos y actividades realizadas)</t>
  </si>
  <si>
    <t>Gestión protocolar</t>
  </si>
  <si>
    <t>4.2 - División de Comunicación Digital</t>
  </si>
  <si>
    <t>1 - División de Comunicación Digital gestionada y fortalecida</t>
  </si>
  <si>
    <t>Realizar las actividades administrativas que garanticen las gestión eficiente del área.</t>
  </si>
  <si>
    <t>3 - Redes sociales monitoreadas</t>
  </si>
  <si>
    <t>Realización de monitoreo diario de redes sociales para conocer los comentarios acerca de la institución o el sistema y responder oportunamente las consultas de los usuarios.  Esto a su vez sirve de insumo para el reporte mensual de rendimiento de las redes sociales.</t>
  </si>
  <si>
    <t>4 - Contenidos sobre el SNCCP, accionar y servicios del órgano rector publicados.</t>
  </si>
  <si>
    <t>Elaborar y publicar contenidos sobre los servicios y accionar de la institución, así como del funcionamiento y novedades del Sistema Nacional de Compras y Contrataciones Públicas (SNCCP).</t>
  </si>
  <si>
    <t>Publicaciones</t>
  </si>
  <si>
    <t>5 - Campañas de proyectos e iniciativas de la institución ejecutadas</t>
  </si>
  <si>
    <t>Realizar una campaña en nuestras plataformas digitales que muestre los logros alcanzados en 4 años de gestión.</t>
  </si>
  <si>
    <t>Campañas</t>
  </si>
  <si>
    <t>6 - Solicitudes internas de publicaciones en portales webs atendidas.</t>
  </si>
  <si>
    <t>Ejecutar requerimientos de publicaciones en portales webs de la institución.</t>
  </si>
  <si>
    <t xml:space="preserve">4.3 - División de Prensa y Relaciones Públicas </t>
  </si>
  <si>
    <t>1 - Servicios de comunicaciones brindados a los usuarios internos</t>
  </si>
  <si>
    <t>Son los servicios rutinarios que ofrece el Departamento como área de apoyo que contribuyen con el logro de los objetivos institucionales.</t>
  </si>
  <si>
    <t>Servicio</t>
  </si>
  <si>
    <t>2 - Colaboradores sensibilizados en temas de interés general vía la transmisión virtual "Café y galletas"</t>
  </si>
  <si>
    <t>"Café y galletas" es una charla bimestral virtual en la que contamos con la participación de un experto en un tema especifico de interés de los colaboradores y colaboradoras.</t>
  </si>
  <si>
    <t>personas</t>
  </si>
  <si>
    <t>3 - Boletines, mensajes y campañas comunicacionales internas difundidas</t>
  </si>
  <si>
    <t>Material informativo que se utiliza para difundir a nivel interno las actividades de carácter institucional. Esto se hace de manera rutinaria durante todo el año y en fechas especiales.</t>
  </si>
  <si>
    <t>Boletines, mensajes y campañas</t>
  </si>
  <si>
    <t>4 - División de Prensa y Relaciones Públicas gestionada y fortalecida</t>
  </si>
  <si>
    <t>Realizar actividades administrativas que garanticen la gestión eficiente del área</t>
  </si>
  <si>
    <t>actividades administrativas</t>
  </si>
  <si>
    <t>6 - Seguimiento diario a las publicaciones relacionadas con la Dirección General en los medios de comunicación nacional realizado</t>
  </si>
  <si>
    <t>Dar seguimiento a la publicaciones de informaciones relacionadas con la institución y de interés nacional, a fin de medir el impacto mediático.</t>
  </si>
  <si>
    <t>Monitoreo diario a los medios</t>
  </si>
  <si>
    <t>7 - Acciones de fortalecimiento de las relaciones públicas con el sector de las comunicaciones y prensa nacional implementadas</t>
  </si>
  <si>
    <t>Realizar acercamientos con lideres opinión, medios de comunicación y periodistas mediante cartas de felicitación por fechas especiales y media tours para dar a conocer informaciones de interés acerca del órgano rector, así como facilitando datos y avances de SNCCP.</t>
  </si>
  <si>
    <t>Medios de comunicación</t>
  </si>
  <si>
    <t>8 - Periodistas y líderes de opinión sensibilizados sobre el SNCP</t>
  </si>
  <si>
    <t>Capacitar y especializar a los periodistas en los temas relacionados con las contrataciones públicas, a fin de que puedan conocer en detalle las normas que rigen el sistema y utilizar oportunamente los datos disponibles para sus coberturas periodísticas.</t>
  </si>
  <si>
    <t>9 - Notas de prensa difundidas a los grupos de interés.</t>
  </si>
  <si>
    <t>Recopilar y difundir información sobre el rendimiento, el cumplimiento de normativas, eficiencia y otros aspectos relacionados al Sistema Nacional de Compras Públicas (SNCCP).
Indicador de producción PEI: Cantidad de notas de prensa enviadas a los medios de comunicación.</t>
  </si>
  <si>
    <t>Nota de prensa y Newsletter</t>
  </si>
  <si>
    <t>5 - Departamento de Recursos Humanos</t>
  </si>
  <si>
    <t>5.1 - División de Organización del Trabajo y Compensación</t>
  </si>
  <si>
    <t>1 - Actividades de integración para el fortalecimiento del clima laboral ejecutadas</t>
  </si>
  <si>
    <t>Realizar diversas actividades de integración para mejora y mantenimiento del clima institucional odrientadas a la retención de nuestro talento.</t>
  </si>
  <si>
    <t>Actividad ejecutada</t>
  </si>
  <si>
    <t>2 - Trámites administrativos para la gestión de los beneficios y compensaciones del personal realizados</t>
  </si>
  <si>
    <t>Realizar los tramites para administrar los beneficios institucionales tales como: Subsidio Almuerzo y Cenas, Seguro Médico Complementario, Seguro Funerario INAVI, Parqueo externo, Parqueo Banco Central, Bonos e incentivos institucionales.</t>
  </si>
  <si>
    <t>Trámites</t>
  </si>
  <si>
    <t>3 - Clima organizacional gestionado</t>
  </si>
  <si>
    <t>Gestión del proceso de encuesta de clima, reporte de resultados, y plan de acción con el seguimiento correspondiente</t>
  </si>
  <si>
    <t>Informe de resultados</t>
  </si>
  <si>
    <t>4 - Sistema de Salud y Seguridad gestionado</t>
  </si>
  <si>
    <t>Implementacion de las politicas y procedimientos de salud y seguridad en el trabajo en la institucion</t>
  </si>
  <si>
    <t>Informe de gestión</t>
  </si>
  <si>
    <t>5 - División de Organización del Trabajo y Compensación  gestionada y fortalecida</t>
  </si>
  <si>
    <t>Este producto tiene como objetivo ejecutar actividades que apoyen a la gestión efectiva de la división tales como: Gestión de requerimientos, evaluaciones, capacitaciones etc.</t>
  </si>
  <si>
    <t>7 - Solicitudes de beneficios asistidas.</t>
  </si>
  <si>
    <t>Indicador de producción PEI: Cantidad de solicitudes de beneficios asistidas.</t>
  </si>
  <si>
    <t>5.2 - División de Registro, Control y Nómina</t>
  </si>
  <si>
    <t>1 - Operaciones de control de RRHH y gestión de nóminas realizadas</t>
  </si>
  <si>
    <t>Conjunto de actividades y procesos diseñados para supervisar y gestionar eficientemente el capital humano de una organización, en adición a los procesos de administrar de manera eficiente la información relacionada con la remuneración de los empleados en la institución.</t>
  </si>
  <si>
    <t>Cantidad de Registros</t>
  </si>
  <si>
    <t>2 - Solicitudes de registro y control de la gestión humana tramitadas</t>
  </si>
  <si>
    <t>Indicador de producción PEI: Cantidad de solicitudes de registro y control tramitadas.
Apoyo y asistencia brindada a los servidores públicos dentro de la institución para llevar a cabo los diversos procedimientos relacionados con la gestión de recursos humanos.</t>
  </si>
  <si>
    <t>Cantidad de registros</t>
  </si>
  <si>
    <t>3 - División de Registro Control y Nominas- gestionado y fortalecido</t>
  </si>
  <si>
    <t>Supervisar y administrar eficientemente las actividades relacionadas con el registro de información de los empleados del área de registro y control, y el control de diversas funciones relacionadas con la gestión de recursos humanos.</t>
  </si>
  <si>
    <t>5.3 - División de Evaluación del Desempeño y Capacitación</t>
  </si>
  <si>
    <t>1 - Personal con desempeño evaluado de acuerdo a la normativa establecida</t>
  </si>
  <si>
    <t>Coordinar el proceso de evluación y dar seguimeinto a las áreas en todas las etapas</t>
  </si>
  <si>
    <t>Personas evaluadas</t>
  </si>
  <si>
    <t>2 - Diccionario de Competencias desarrollado</t>
  </si>
  <si>
    <t>Elaboración del Diccionario de Competencias Institucional que se desprende delos lineamientos del MAP - Selección de las competencias blandas y del regimen ético y disciplinario aplicables a la naturaleza de la institución</t>
  </si>
  <si>
    <t>Diccionario elaborado e integrado al sistema de eval. de desempeño del personal</t>
  </si>
  <si>
    <t>3 - Capacitaciones ejecutadas: Personal capacitado en habilidades técnicas y blandas</t>
  </si>
  <si>
    <t>Indicador de producción PEI: Cantidad de capacitaciones ejecutadas
Capacitar el personal en habilidades blandas y técnicas acorde a las exigencias del perfil de puesto  a fin de que los colaboradores cuenten con las competencias requeridas para su crecimiento profesional y el cumplimiento de los objetivos institucionales</t>
  </si>
  <si>
    <t>Personas capacitadas</t>
  </si>
  <si>
    <t>4 - División de Evaluación de Desempeño y Capacitacion Gestionada y Fortalecida</t>
  </si>
  <si>
    <t>Realizar las actividades administrativas que aseguren una gestión eficiente del área.</t>
  </si>
  <si>
    <t>5.4 - División de Reclutamiento y Selección.</t>
  </si>
  <si>
    <t>1 - Personal idóneo contratado de acuerdo a los perfiles definidos</t>
  </si>
  <si>
    <t>Indicador de producción PEI: Cantidad de vacantes completadas en el tiempo de compromiso.
Reclutar personal para cubrir las vacantes de las diferentes áreas.</t>
  </si>
  <si>
    <t>Personas contratadas</t>
  </si>
  <si>
    <t>6 - Departamento Administrativo y Financiero</t>
  </si>
  <si>
    <t>6.1 - División Financiera</t>
  </si>
  <si>
    <t>1 - Presupuesto 2025 registrado y presupuesto 2026 formulado.</t>
  </si>
  <si>
    <t>Formular conjuntamente con el Departamento de Planificación y Desarrollo el presupuesto financiero institucional 2026 para garantizar los recursos necesarios de cara a la ejecución de las actividades operativas y estratégicas, Registro del presupuesto indicativo 2025.</t>
  </si>
  <si>
    <t>Presupuesto Financiero</t>
  </si>
  <si>
    <t>2 - Informes Financieros elaborados.</t>
  </si>
  <si>
    <t>¿Preparamos  los  informes Cote  mensuales , semestrales y de Cierre de esta Dirección General, así como tramitar los informes que deben publicarse en el portal de Transparencia y el SISANOC de DIGECOG en tiempo y forma para transparentar las operaciones financieras de la institución,</t>
  </si>
  <si>
    <t>Informes elaborados y tramitados</t>
  </si>
  <si>
    <t>3 - Pagos a proveedores realizados</t>
  </si>
  <si>
    <t>Indicador de producción PEI: Cantidad de pagos realizado a proveedores.
Realizar las actividades correspondientes para el Pago de los servicios básicos: Energía Eléctrica,Servicios de Comunicación, Recogida de Basura, Agua Potable, Pólizas Seguros y Distribución de Combustible para uso de las Flotillas de los Colaboradores y Vehículos Institucional.</t>
  </si>
  <si>
    <t>Pagos realizados para cobertura de servicios basicos, polizas y combustible</t>
  </si>
  <si>
    <t>4 - Inventario de Activos Fijos Actualizado</t>
  </si>
  <si>
    <t>Actualización  del Inventario de Activos Fijos año 2025.</t>
  </si>
  <si>
    <t>Inventario Realizado</t>
  </si>
  <si>
    <t>5 - Anticipo Financiero Ejecutado</t>
  </si>
  <si>
    <t>Realizar los tramites y pagos por el Fondo Reponible Institucional.</t>
  </si>
  <si>
    <t>Trámites realizados</t>
  </si>
  <si>
    <t>6 - Ejecución del Presupuesto 2024 Auditada</t>
  </si>
  <si>
    <t>Auditar la ejecución del presupuesto del periodo 2024</t>
  </si>
  <si>
    <t>Presupuesto auditado</t>
  </si>
  <si>
    <t>7 - Departamento Administrativo y Financiero Gestionado y Fortalecido</t>
  </si>
  <si>
    <t>Acciones para Fortalecimiento del  DAF.</t>
  </si>
  <si>
    <t>Requerimientos</t>
  </si>
  <si>
    <t>6.2 - División de Compras y Contrataciones</t>
  </si>
  <si>
    <t>1 - Division de Compra y Contrataciones gestionada y fortalecida</t>
  </si>
  <si>
    <t>Actividades administrativa a realizar para cumplimiento de los objetivos</t>
  </si>
  <si>
    <t>Actividades realizadas</t>
  </si>
  <si>
    <t>2 - Plan Anual de compras y contrataciones elaborado y/o actualizado</t>
  </si>
  <si>
    <t>Elaborar Plan Anual de compras y contrataciones (PACC)  y actulizar  trimestralmente segun los requiermientos de necesidad de las areas para gestionar los recursos necesarios y la entrega en tiempo y forma de los isnumos para las operaciones institucionales</t>
  </si>
  <si>
    <t>Plan Anual de compras y contrataciones elaborado y/o actualizado</t>
  </si>
  <si>
    <t>3 - Adquisicion de bienes y servicios requeridos: Procesos de compras adjudicados hasta la generación del número del contrato de compra.</t>
  </si>
  <si>
    <t>Indicador de producción PEI:  Cantidad de contrato/orden de compra generados.
Adquirir los bienes y servicios requeridos por las diferentes áreas para el cumplimiento de las actividades operativas de la institución.</t>
  </si>
  <si>
    <t>Procesos de bienes y servicios adquiridos</t>
  </si>
  <si>
    <t>1 - Solicitudes de suministros atendidas.</t>
  </si>
  <si>
    <t>Indicador de producción PEI: Cantidad de solicitudes de suministros atendidas.</t>
  </si>
  <si>
    <t>Despachos realizados</t>
  </si>
  <si>
    <t>2 - Seccion de almacen y suministros gestionada y fortalecida</t>
  </si>
  <si>
    <t>Realizar las labores administrativas del area para garantizar la gestion eficiente de la misma y el alcance de sus objetivos</t>
  </si>
  <si>
    <t>Activdades administrativas realizadas</t>
  </si>
  <si>
    <t>3 - Suministros institucionales adquiridos, almacenados y despachados</t>
  </si>
  <si>
    <t>Hacer requerimientos de compras , el amacenamiento y los despachos a los usuarios de los suministros institucionales de material gastable oficina  , cafe</t>
  </si>
  <si>
    <t>1 - Planeadas, coordinadas y supervisadas las actividades de prestación de servicios de transporte y mantenimiento de la flotilla vehicular de la institución.</t>
  </si>
  <si>
    <t>Adecuar las unidades de las flotillas para un optimo funcionamiento, garantizando su operatividad en todo momento "</t>
  </si>
  <si>
    <t>Mantenimiento y Servicos de Transporte</t>
  </si>
  <si>
    <t>2 - Sección de Transportacion gestionada y fortalecida</t>
  </si>
  <si>
    <t>Realizar distintas actividades administrativas para la gestión eficiente de la sección de transportación</t>
  </si>
  <si>
    <t>Reporte realizado</t>
  </si>
  <si>
    <t>4 - Servicios de transportes ejecutados</t>
  </si>
  <si>
    <t>Indicador de producción PEI: Cantidad de Servicios de Transportes que se Ejecutan.</t>
  </si>
  <si>
    <t>1 - Gestionados los servicios de conserjería:  servicios de limpieza y orden de las áreas</t>
  </si>
  <si>
    <t>Mantener limpios todos los  espacios físicos además aseados y ordenado todos los espacios comunes. para Generar un espacio libre de contaminación o Suciedad que pueda afectar al desempeño de los colaboradores</t>
  </si>
  <si>
    <t>Servicios de Conserjeria y actiividad de salon</t>
  </si>
  <si>
    <t>2 - Sección de Mayordomía gestionada y fortalecida</t>
  </si>
  <si>
    <t>Realizar distintas actividades administrativas para la gestión eficiente de la sección de Mayordomía</t>
  </si>
  <si>
    <t>1 - Mantenimientos correctivos  y preventivos:Coordinado y supervisado el mantenimiento de la estructura física y de los bienes patrimoniales de la institución</t>
  </si>
  <si>
    <t>Indicador de producción PEI: Cantidad de mantenimientos correctivos  y preventivos.
Adecuar los espacios físicos, en iluminación, Climatización, pintura, reparaciones y mobiliarios, para obtener y mantener un espacio optimo en el ambiente de trabajo</t>
  </si>
  <si>
    <t>Trabajos realizados</t>
  </si>
  <si>
    <t>2 - Sección de Mantenimento gestionado y fortalecido</t>
  </si>
  <si>
    <t>Realizar distintas actividades administrativas para la gestión de la seccion de Mantenimiento</t>
  </si>
  <si>
    <t>6.4 - División de Correspondencia y Archivo</t>
  </si>
  <si>
    <t>1 - Correspondencias físicas de origen externo recibidas y registradas</t>
  </si>
  <si>
    <t>Recibir las correspondencias de carácter externo, asi como capturar  informaciones de contacto de los remitentes en el sistema digital de gestión de correspondencias. Esta actividad la realiza el Front Desk</t>
  </si>
  <si>
    <t>Correspondencias recibidas</t>
  </si>
  <si>
    <t>2 - Correspondencias notificadas: Correspondencias de origen externo digitalizadas, trámitadas y distribuidas a las áreas internas de la institución</t>
  </si>
  <si>
    <t>Indicador de producción PEI: Cantidad de correspondencias notificadas.
Consiste en la digitalización e incorporación de las correspondencias y documentos anexos, de carácter externo en el sistema de gestión documental TRANSDOC, y su posterior trámite a las diferentes áreas de las institución, es la gestión de la Mesa de Entrada.</t>
  </si>
  <si>
    <t>Correspondencias con gestión interna realizada</t>
  </si>
  <si>
    <t>3 - Correspondencias físicas de carácter interno con destino externo entregadas o notificadas</t>
  </si>
  <si>
    <t>Consiste en el ensobrado, fotocopiado y despacho de las correspondencias de carácter interno a lo externo de la institución, para posteriormente digitalizar  los comprobantes de entrega en el sistema de gestión documental TRANSDOC. Esta es la gestión de la Mesa de Salida</t>
  </si>
  <si>
    <t>Correspondencias entregadas o notificadas</t>
  </si>
  <si>
    <t>4 - Archivos institucionales gestionados</t>
  </si>
  <si>
    <t>Consiste en la organización, clasificación y conservación de la documentación resultante de la gestión administrativa en los archivo de gestión (oficinas), hasta la transferencia de los documentos institucionales al Archivo General de la Nación (AGN).</t>
  </si>
  <si>
    <t>Cajas de archivos documentales</t>
  </si>
  <si>
    <t>6 - División de Correspondencia y archivo gestionada y fortalecida</t>
  </si>
  <si>
    <t>División de Correspondencia y archivo gestionada y fortalecida.</t>
  </si>
  <si>
    <t>6.5 - División Administrativa</t>
  </si>
  <si>
    <t>1 - Gestiones Administrativas Ejecutadas</t>
  </si>
  <si>
    <t>Indicador de producción PEI: Gestiones Administrativas Ejecutadas</t>
  </si>
  <si>
    <t>monitoreos realizados</t>
  </si>
  <si>
    <t>3 - Solicitudes de viáticos nacionales gestionadas</t>
  </si>
  <si>
    <t>Indicador de producción PEI: Cantidad de Solicitudes de viáticos nacionales tramitadas.</t>
  </si>
  <si>
    <t>4 - Tarjetas Visas Flotillas gestionadas y emitidas.</t>
  </si>
  <si>
    <t>5 - Servicios de Comunicación gestionado</t>
  </si>
  <si>
    <t>7 - Departamento de Tecnología de la Información y Comunicaciones</t>
  </si>
  <si>
    <t>7.1 - División de Administración de Servicios TIC</t>
  </si>
  <si>
    <t>1 - Procesos de adquisición de activos informáticos y control de inventarios realizados</t>
  </si>
  <si>
    <t>Llevar a cabo el proceso de adquisicion de inventarios trimestralmente que incluye evaluar las necesidades tecnologicas de las diversas areas, consolidar los requerimientos, así como dar seguimiento al estado de los activos asi como gestionar, en general, los mismos.</t>
  </si>
  <si>
    <t>Requerimientos trimestrales de compras de equipos informáticos y/o procesos de control de inventarios</t>
  </si>
  <si>
    <t>2 - Sistema de gobierno de I&amp;T y recomendación de mejora evaluada</t>
  </si>
  <si>
    <t>Evaluación del estado  actual del gobierno de tecnología de la información y comunicación de la Dirección General de Contrataciones Públicas de cara al cumplimiento del estándar COBIT 2019 y presentar las recomendaciones de mejora que apliquen.</t>
  </si>
  <si>
    <t>Evaluaciones realizadas</t>
  </si>
  <si>
    <t>3 - Servicios TIC brindados:  incidentes, problemas y solicitudes atendidas.</t>
  </si>
  <si>
    <t>Indicador de producción PEI: Cantidad de incidentes, problemas y solicitudes atendidas.
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t>
  </si>
  <si>
    <t>Servicios brindados</t>
  </si>
  <si>
    <t>4 - Disponibilidad y capacidad de los servicios TIC ofertados monitoreada</t>
  </si>
  <si>
    <t>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t>
  </si>
  <si>
    <t>5 - División de Administración de Servicios TIC gestionado y fortalecido</t>
  </si>
  <si>
    <t>Realizar las actividades administrativas que garanticen una gestion eficiente de la Division</t>
  </si>
  <si>
    <t>Actividades administrativas que garanticen una gestion eficiente de la Division</t>
  </si>
  <si>
    <t>7.2 - División de Operaciones TIC</t>
  </si>
  <si>
    <t>1 - Servidores virtuales y físicos habilitados y/o actualizados</t>
  </si>
  <si>
    <t>Habilitar nuevos servidores, sean estos virtuales o físicos (equipos), y/o actualizar los servidores existentes para proveer los recursos necesarios para el correcto funcionamiento de los servicios (aplicaciones, programas, bases de datos, etc).</t>
  </si>
  <si>
    <t>Servidores habilitados y/o actualizados</t>
  </si>
  <si>
    <t>2 - Respaldo de la infraestructura tecnológica verificado</t>
  </si>
  <si>
    <t>Verificar periodicamente la realización del respaldo automatizado (backup) y cambiar las cintas de backup o dar mantenimiento o actualizar software para conservar el histórico de datos de la institución.</t>
  </si>
  <si>
    <t>Verificaciones de respaldo</t>
  </si>
  <si>
    <t>3 - Sistema de almacenamiento de datos monitoreado y actualizado</t>
  </si>
  <si>
    <t>Monitorear y actualizar el sistema de almancenamiento de datos de la institución para mantener disponible los datos institucionales almacenados.</t>
  </si>
  <si>
    <t>Monitoreos, actualizaciones y/o asignaciones de espacio</t>
  </si>
  <si>
    <t>4 - Data Center monitoreado</t>
  </si>
  <si>
    <t>Monitorear el funcionamiento de equipos (UPS y aire acondicionado) e infraestructura física (humedad y temperatura del espacio físico) del data center para garantizar que los servidores se encuentre en condiciones óptimas y evitar que se sobrecalienten o deterioren.</t>
  </si>
  <si>
    <t>Monitoreos trimestrales</t>
  </si>
  <si>
    <t>5 - Infraestructura de la DGCP actualizada</t>
  </si>
  <si>
    <t>Adquirir con apoyo financiero del Banco Interamericano de Desarrollo e instalar los servidores... de la infraestructura tecnologica de la institucion para ...</t>
  </si>
  <si>
    <t>Infraestructura actualizada</t>
  </si>
  <si>
    <t>6 - Division de Operaciones Gestionado y fortalecido</t>
  </si>
  <si>
    <t>Realizar gestion administrativo para fortalecer el departamento</t>
  </si>
  <si>
    <t>8 - Mantenimientos correctivos  y preventivos realizados.</t>
  </si>
  <si>
    <t>Indicador de producción PEI: Cantidad de mantenimientos correctivos  y preventivos realizados.</t>
  </si>
  <si>
    <t>Mantenimientos realizados</t>
  </si>
  <si>
    <t>7.3 - División de Desarrollo e Implementación de Sistemas</t>
  </si>
  <si>
    <t>1 - Licencias y renovaciones gestionadas</t>
  </si>
  <si>
    <t>Producto especializado en las renovaciones y adquisiciones de licencias</t>
  </si>
  <si>
    <t>Portales web en funcionamiento</t>
  </si>
  <si>
    <t>2 - Soportes de software brindados</t>
  </si>
  <si>
    <t>Producto que brinda soporte a los software que se utilizan de manera interna en la institucion</t>
  </si>
  <si>
    <t>Funcionamiento de aplicaciones internas</t>
  </si>
  <si>
    <t>3 - Solicitudes de sistemas y herramientas informáticas</t>
  </si>
  <si>
    <t>Producto especializado en brindar asistencia a las incidencias tecnicas presentadas en el Sistema Electronico de Compras Publicas</t>
  </si>
  <si>
    <t>Sistemas desarrollados, implementados y entregados</t>
  </si>
  <si>
    <t>4 - Soportes de desarrollo del SECP brindados</t>
  </si>
  <si>
    <t>Indicador de Producción PEI: Cantidad de solicitudes aceptadas, desarrolladas e implementadas.
Producto destinado al desarrollo e implementación de soluciones informáticas que atribuyen un beneficio tanto interno como externo de la institución</t>
  </si>
  <si>
    <t>Funcionamiento de los Portales web e incidencias resueltas</t>
  </si>
  <si>
    <t>5 - Implementacion de Certificaciones NORTIC</t>
  </si>
  <si>
    <t>Producto centrado en implementar la recertificaciones y nuevas certificaciones Nortic</t>
  </si>
  <si>
    <t>Normas Nortic  implementadas</t>
  </si>
  <si>
    <t>6 - Division de Desarrollo e Implementacion de Sistemas gestionado y fortalecido</t>
  </si>
  <si>
    <t>Realizar las actividades administrativa que garanticen una gestion eficiente del departamento</t>
  </si>
  <si>
    <t>8 - Dirección de Fomento y Desarrollo del Mercado Público</t>
  </si>
  <si>
    <t>8.1 - Desarrollo de Acceso al Mercado Público</t>
  </si>
  <si>
    <t>1 - Provincias del país abordadas con el Modelo Compras Públicas</t>
  </si>
  <si>
    <t>2 - Estrategias para aumentar la presencia de las MIPYMES certificadas en el RPE y su participación en el SNCCP implementadas</t>
  </si>
  <si>
    <t>3 - Departamento de Desarrollo de Acceso al Mercado Público gestionado y fortalecido</t>
  </si>
  <si>
    <t>5 - Encuentros con actores del Sistema Nacional de Compras Publicas ejecutados.</t>
  </si>
  <si>
    <t>Indicador de producción PEI: Cantidad de  encuentros con actores del Sistema Nacional de Compras Publicas.</t>
  </si>
  <si>
    <t>Encuentros ejecutados.</t>
  </si>
  <si>
    <t>1 - Mesa para el desarrollo de estrategias y rendición de cuentas con asociaciones de mujeres establecida</t>
  </si>
  <si>
    <t>3 - Mujeres sensibilizadas sobre el sistema de compras y su participación en el mercado público</t>
  </si>
  <si>
    <t>Indicador de producción PEI: Cantidad de mujeres sensibilizadas sobre el sistema de compras y su participación en el mercado público</t>
  </si>
  <si>
    <t>Mujeres sensibilizadas</t>
  </si>
  <si>
    <t>8.2 - Departamento de Compras Inclusivas y Sostenibles</t>
  </si>
  <si>
    <t>1 - Actores del SNCP sensibilizados en compras públicas sostenibles (Política de Compras Verdes).</t>
  </si>
  <si>
    <t>Fortalecimiento que apoyen una correcta implementación de la Política.</t>
  </si>
  <si>
    <t>2 - Política de Compras Verdes correctamente implementada con identificación y desarrollo de buenas prácticas.</t>
  </si>
  <si>
    <t>Fortalecer la política de compras verdes.</t>
  </si>
  <si>
    <t>3 - Instrumento implementado que promueva la inclusión de personas con discapacidad y envejecientes al SNCP.</t>
  </si>
  <si>
    <t>Inclusión al SNCP de personas con discapacidad y envejecientes.</t>
  </si>
  <si>
    <t>4 - Cooperativas, pequeños productores agropecuarios y agricultores familiares integrados en el SNCP.</t>
  </si>
  <si>
    <t>Integración al SNCP y fortalecimiento estos actores.</t>
  </si>
  <si>
    <t>5 - Departamento de Compras Inclusivas y Sostenibles gestionado y fortalecido.</t>
  </si>
  <si>
    <t>8.3 - Departamento de Desarrollo Territorial</t>
  </si>
  <si>
    <t>1 - Plan de desarrollo del mercado público a nivel nacional 2025 formulado</t>
  </si>
  <si>
    <t>Plan de trabajo 2024 con abordajes a realizar en los territorios que sean priorizados.</t>
  </si>
  <si>
    <t>Plan de trabajo elaborado</t>
  </si>
  <si>
    <t>2 - Expandido el SNCCP en las unidades de compras identificadas en el territorio</t>
  </si>
  <si>
    <t>Indicador de producción PEI: Cantidad de instituciones diagnosticada para su proceso de incorporación y seguimiento.
Expansión de los Gobiernos locales y Hospitales priorizados  para su incorporación al (SECP) 2025. Meta 28 unidades compras implementadas en el uso del Sistema Electrónico SECP.</t>
  </si>
  <si>
    <t>Gobiernos locales y/o Hospitales incorporados al SECP</t>
  </si>
  <si>
    <t>3 - Indicador 4.0 de Gestión de las Compras Públicas de los gobiernos locales en el SISMAP MUNICIPAL monitoreado</t>
  </si>
  <si>
    <t>Avances sobre el monitoreo del indicador 4.0 de Gestión de las Compras Públicas en el SISMAP MUNICIPAL</t>
  </si>
  <si>
    <t>Informe del indicador 4.0 del Sismap Municipal</t>
  </si>
  <si>
    <t>4 - Fomentadas las veedurías ciudadanas en las contrataciones públicas</t>
  </si>
  <si>
    <t>Fomentar las Vedarías ciudadanas en las contrataciones publicas</t>
  </si>
  <si>
    <t>5 - Capacidades de los proveedores locales en el uso de las herramientas del SNCCP fortalecidas</t>
  </si>
  <si>
    <t>Fortalecimiento en el uso de las herramientas del SNCCP a proveedores de los Gobiernos Locales.</t>
  </si>
  <si>
    <t>Encuentros de capacitaciones realizadas</t>
  </si>
  <si>
    <t>6 - Desarrollo Territorial gestionado y fortalecido</t>
  </si>
  <si>
    <t>Herramienta de monitoreo consolidada y fortalecida</t>
  </si>
  <si>
    <t>Gestiones y requerimientos para el personal</t>
  </si>
  <si>
    <t>7 - Gobiernos Locales tranzando en el SECP (Indicador No. 5B año 1, 25% 2025)</t>
  </si>
  <si>
    <t>Consolidar el uso del Sistema Electrónico en el 25% de los gobiernos locales implementados a junio 2023, priorizando aquellos que tengan menos de dos procesos realizados en el Sistema, mediante un reforzamiento en sus capacidades para el uso del Sistema Electrónico de Contratación y la aplicación de la Ley de Contrataciones Públicas.</t>
  </si>
  <si>
    <t>unidad</t>
  </si>
  <si>
    <t>8 - Gestionado el comité de adquisición de medicamentos e insumos médicos</t>
  </si>
  <si>
    <t>Seguimiento al Comité de adquisición de medicamentos e insumos médicos</t>
  </si>
  <si>
    <t>Reuniones y encuentros realizados</t>
  </si>
  <si>
    <t>9 - Dirección de Servicios al Usuario del SNCP</t>
  </si>
  <si>
    <t>9.1 - Departamento de Habilitación del SECP</t>
  </si>
  <si>
    <t>1 - Habilitación del SECP gestionado y fortalecido</t>
  </si>
  <si>
    <t>Ejecutar y gestionar el Plan de incorporación de nuevas Instituciones Contratantes al SECP, mediante la gestión de usuarios, así como del acompañamiento técnico, monitoreo y evaluación en el uso de la plataforma por parte de las instituciones implementadas.</t>
  </si>
  <si>
    <t>Actividades ejecutadas</t>
  </si>
  <si>
    <t>3 - Habilitadas e incorporadas instituciones del Estado al Sistema Electrónico de Contrataciones Públicas (SECP)</t>
  </si>
  <si>
    <t>Ejecutar acciones en el proceso de incorporación, expansión y uso del SECP en las instituciones contratantes.
Indicador de producción PEI: Cantidad de instituciones públicas nuevas incorporadas y habilitadas en el uso del Sistema Electrónico de Contrataciones Públicas (SECP) para la gestión de las contrataciones.</t>
  </si>
  <si>
    <t>Institucion contratante incorporada</t>
  </si>
  <si>
    <t>4 - Asistencias técnicas especializadas en el uso del SECP brindadas</t>
  </si>
  <si>
    <t>Brindar soporte temporal a los usuarios de las Instituciones Contratantes sobre el uso del SECP, en el marco del ciclo de inicio del uso de la herramienta y hasta lograda la madurez de la misma en aquellas instituciones que se encuentren en el Plan de Acompañamiento Técnico.</t>
  </si>
  <si>
    <t>Asistencias Técnicas brindadas</t>
  </si>
  <si>
    <t>9.2 - Departamento de Capacitación del SNCP</t>
  </si>
  <si>
    <t>1 - Servidores Públicos y personal de la DGCP formados en el SNCP - Ley Núm. 340 - 06</t>
  </si>
  <si>
    <t>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t>
  </si>
  <si>
    <t>2 - Ciudadanos y proveedores del Estado formados en el SNCCP</t>
  </si>
  <si>
    <t>Capacitar a los ciudadanos y proveedores del Estado formados en la Ley Núm. 340-06 y sus modificaciones, normativa de contratación pública, así como en el uso del Sistema Electrónico de Contratación Pública – Portal Transaccional (SECP-PT)</t>
  </si>
  <si>
    <t>3 - Nuevos programas de profesionalización del SNCP implementados</t>
  </si>
  <si>
    <t>Implementar los nuevos programas de profesionalización para los funcionarios vinculados a la gestión integral de los procedimientos de contratación pública.</t>
  </si>
  <si>
    <t>Nuevos programas implementados</t>
  </si>
  <si>
    <t>4 - Servidores públicos y ciudadanía en general certificados vía el Campus Virtual del SNCP</t>
  </si>
  <si>
    <t>Indicador de producción PEI: Cantidad de certificados Emitidos en el Campus Virtual.
Certificar a ciudadanos o personas interesadas en formaciones de diversos aspectos del Sistema Nacional de Contrataciones Públicas vía el Campus Virtual de la Dirección General de Contrataciones Públicas.</t>
  </si>
  <si>
    <t>Personas certificadas</t>
  </si>
  <si>
    <t>5 - Seguimiento en la continuidad de los programas de profesionalización del SNCP</t>
  </si>
  <si>
    <t>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t>
  </si>
  <si>
    <t>Nuevas cohortes de programas implementadas</t>
  </si>
  <si>
    <t>6 - Actores Profesionalizados en el SNCP</t>
  </si>
  <si>
    <t>Profesionalizar a los actores en la normativa de contratación pública o que impacte al Sistema Nacional de Compras y Contrataciones Públicas (SNCCP), gestionando su participación en programas académicas impartidas las entidades académicas certificadas.</t>
  </si>
  <si>
    <t>Actores profesionalizados</t>
  </si>
  <si>
    <t>7 - Departamento de Capacitación gestionado y fortalecido</t>
  </si>
  <si>
    <t>Departamento de Capacitación gestionado y fortalecido</t>
  </si>
  <si>
    <t>Monitoreo Trimestral</t>
  </si>
  <si>
    <t>8 - Congreso del Centro de Estudios e Investigaciones de Contratación Pública organizado</t>
  </si>
  <si>
    <t>Congreso Centro de Estudios e Investigaciones de Contratación Pública</t>
  </si>
  <si>
    <t>Congreso ejecutado</t>
  </si>
  <si>
    <t>9.3 - Departamento de Asistencia al Usuario</t>
  </si>
  <si>
    <t>1 - Asistencias técnicas ofrecidas vinculadas al SNCP a través de todos los canales de atención.</t>
  </si>
  <si>
    <t>Indicador de producción PEI: Cantidad de asistencias técnicas ofrecidas vinculadas al SNCP a través de todos los canales de atención.
Asistencias técnicas y soportes brindados a los usuarios del SECP (instituciones contratantes, proveedores y ciudadanía en general) en el uso del portal, los sistemas vinculados al mismos, así como cualquier normativa relacionada.</t>
  </si>
  <si>
    <t>Asistencias brindadas a través de todos nuestros canales de atención (Chat, correo, Teléfono, presencial)</t>
  </si>
  <si>
    <t>2 - Solicitudes completadas vinculadas SECP</t>
  </si>
  <si>
    <t>Tramitación de solicitudes vinculadas al SECP (desactivación temporal Integración portal-SIGEF, creación de unidad de compras UEPEX, identificación de Ítems y actividad comercial, incidencias).</t>
  </si>
  <si>
    <t>Cantidad de Solicitudes completadas</t>
  </si>
  <si>
    <t>3 - Departamento de Asistencia a Usuario gestionado y fortalecido</t>
  </si>
  <si>
    <t>Actividades Ejecutadas</t>
  </si>
  <si>
    <t>4 - Soporte a incidencias brindado</t>
  </si>
  <si>
    <t>Cantidad de incidencias</t>
  </si>
  <si>
    <t>9.4 - Departamento de Gestión de Proveedores</t>
  </si>
  <si>
    <t>1 - Solicitudes trabajadas del Registro de Proveedores del Estado (RPE) vinculadas a los servicios de inscripción, actualización y membresía.</t>
  </si>
  <si>
    <t>Indicador de producción PEI: Cantidad de solicitudes trabajadas del Registro de Proveedores del Estado (RPE) vinculadas a los servicios de inscripción, actualización y membresía.
Gestionar las solicitudes recibidas de los usuarios para la inscripción y actualización del Registro de Proveedores del Estado  (RPE) mediante los canales  presencial y en linea.</t>
  </si>
  <si>
    <t>Personas físicas y/o jurídicas inscritas y actualizadas</t>
  </si>
  <si>
    <t>2 - Departamento de Gestión de Proveedores gestionado y fortalecido</t>
  </si>
  <si>
    <t>Departamento de Gestión de Proveedores gestionado y fortalecido en temas administrativos</t>
  </si>
  <si>
    <t>Actividades administrativas realizadas para gestionar y fortalecer el área</t>
  </si>
  <si>
    <t>3 - Certificaciones sobre informaciones de proveedores emitidas</t>
  </si>
  <si>
    <t>Gestionar las certificaciones conforme a las solicitudes recibidas</t>
  </si>
  <si>
    <t>Certificaciones emitidas</t>
  </si>
  <si>
    <t>4 - Base de datos del registro de proveedores gestionada y actualizada</t>
  </si>
  <si>
    <t>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t>
  </si>
  <si>
    <t>Actualizaciones de la base de datos</t>
  </si>
  <si>
    <t>10 - Dirección del Sistema Electrónico de Compras Públicas</t>
  </si>
  <si>
    <t>10.1 - Departamento de Calidad del SECP</t>
  </si>
  <si>
    <t>1 - Solicitudes de pruebas ejecutadas a aplicaciones y/o sistemas</t>
  </si>
  <si>
    <t>Indicador de producción PEI: Cantidad de Solicitudes de pruebas ejecutadas a aplicaciones y/o sistemas.
Garantizar que los sistemas gestionados por el SECP cumplan  con los requisitos y expectativas del cliente y funcionen de manera confiable y eficiente.</t>
  </si>
  <si>
    <t>Requerimientos y/o proyectos probados por Calidad del SECP</t>
  </si>
  <si>
    <t>2 - Ambientes de pruebas certificados y funcionalidades del sistema validadas</t>
  </si>
  <si>
    <t>Garantizar que los ambientes de pruebas cumplan con los requisitos de estabilidad e integridad y que los sistemas funcionen acorde a la normativa y requisitos bajo los cuales fueron implementados. Se incluyen en este producto las configuraciones de ambientes, relacionados a pruebas y cambios que se hayan implementado en produccion.</t>
  </si>
  <si>
    <t>Pruebas Ejecutadas</t>
  </si>
  <si>
    <t>3 - Vista Pública del SECP Auditada</t>
  </si>
  <si>
    <t>Evaluar la estabilidad de la Vista Pública del Sistema Electrónico de Compras Públicas (SECP) – Portal Transaccional, con el objetivo de detectar de manera oportuna posibles incidentes que puedan tener un impacto público.</t>
  </si>
  <si>
    <t>Auditorias ejecutadas diariamente (solo dias laborables)</t>
  </si>
  <si>
    <t>4 - Calidad del SECP Fortalecido</t>
  </si>
  <si>
    <t>Optimizar la gestión administrativa del departamento de Calidad y fortalecer las capacidades técnicas de los analistas del área para asegurar un funcionamiento más eficiente y competente.</t>
  </si>
  <si>
    <t>Mejoras implementadas o completadas</t>
  </si>
  <si>
    <t>5 - Solicitudes de colaboración completadas</t>
  </si>
  <si>
    <t>Garantizar la colaboración interdepartamental según sea solicitado por la Dirección del SECP. Las colaboraciones pueden incluir levantamientos de requerimientos, atención de incidentes, etc</t>
  </si>
  <si>
    <t>Colaboraciones completadas</t>
  </si>
  <si>
    <t>10.2 - Departamento de Proyectos de Innovación del SECP</t>
  </si>
  <si>
    <t>1 - EfiCompras Desarrollado y Piloto Implementado</t>
  </si>
  <si>
    <t>Consolidar EfiCompras como una herramienta estratégica para optimizar los procesos de compras públicas, garantizando funcionalidad, escalabilidad y alineación con los estándares de interoperabilidad y datos abiertos.</t>
  </si>
  <si>
    <t>Mejora implementada</t>
  </si>
  <si>
    <t>2 - Estrategia de Innnovación y Transformación Digital formulada e implementada</t>
  </si>
  <si>
    <t>Promover una cultura de innovación y transformación digital en la institución, incentivando la adopción de metodologías innovadoras y la implementación de tecnologías que generen valor público.</t>
  </si>
  <si>
    <t>Reporte de iniciativas implementadas y otros</t>
  </si>
  <si>
    <t>3 - Departamento de Proyectos de Innovación del SECP Gestionado y Fortalecido</t>
  </si>
  <si>
    <t>Producto para facilitar la gestión administrativa, en el que se transparentaran las solicitudes, capacitaciones, actividades, productos y entregables propios de la gestión administrativa del departamento.</t>
  </si>
  <si>
    <t>Mejoras administrativas implementadas</t>
  </si>
  <si>
    <t>4 - Productos digitales implementados que han superado la evaluación de viabilidad operativa, presupuestaria y técnica</t>
  </si>
  <si>
    <t>Supervisar y documentar los avances de los proyectos de innovación, generando reportes mensuales para los indicadores clave del departamento.</t>
  </si>
  <si>
    <t>6 - Oficina Virtual para unidades de compras y proveedores</t>
  </si>
  <si>
    <t>Diseñar e implementar una Oficina Virtual que centralice servicios no transaccionales de los proceso de compras, facilitando el acceso a productos y servicios digitales para diferentes actores clave.</t>
  </si>
  <si>
    <t>Mejora implementación</t>
  </si>
  <si>
    <t>7 - Sistema de Diseño Institucional Implementado</t>
  </si>
  <si>
    <t>Desarrollar y mantener un sistema de diseño que estandarice la experiencia de usuario y la interfaz de todas las herramientas tecnológicas de la institución.</t>
  </si>
  <si>
    <t>Sistema de Diseño Implementado</t>
  </si>
  <si>
    <t>8 - Gobernanza de Código y Desarrollo Tecnológico Implementada</t>
  </si>
  <si>
    <t>Implementar un modelo de gobernanza de código que garantice la calidad, seguridad y sostenibilidad de los desarrollos tecnológicos de la institución.</t>
  </si>
  <si>
    <t>Gobernanza Implementada</t>
  </si>
  <si>
    <t>9 - Normas y estandares TIC's Implementadas</t>
  </si>
  <si>
    <t>Implementar acciones estratégicas para garantizar el cumplimiento y la actualización de las NORTIC relacionadas con la transformación digital, enfocándose en NORTIC A3, A4, A5 y A6.</t>
  </si>
  <si>
    <t>Normas actualizadas</t>
  </si>
  <si>
    <t>10.3 - Departamento de Seguridad Cibernética del SECP</t>
  </si>
  <si>
    <t>1 - Servicios Operativos Ciberseguridad Brindados</t>
  </si>
  <si>
    <t>Actividades enfocadas en la protección de la infraestructura digital de la institucion.</t>
  </si>
  <si>
    <t>Informes</t>
  </si>
  <si>
    <t>2 - Servicios Ciberseguridad Renovados</t>
  </si>
  <si>
    <t>Actualización y mejora de los servicios existentes de ciberseguridad.</t>
  </si>
  <si>
    <t>3 - Departamento Ciberseguridad  del SECP gestionado y fortalecido</t>
  </si>
  <si>
    <t>Gestion administrativa departamento ciberseguridad del SECP.</t>
  </si>
  <si>
    <t>5 - Cantidad de Incidentes de ciberseguridad corregidos</t>
  </si>
  <si>
    <t>Indicador de producción PEI: Cantidad de Incidentes de ciberseguridad corregidos.</t>
  </si>
  <si>
    <t>10.4 - Departamento de Infraestructura del SECP</t>
  </si>
  <si>
    <t>1 - Matenimiento de la infraestructura del SECP realizado</t>
  </si>
  <si>
    <t>Realizar mantenimientos rutinarios, no plaficados y planificados a la infraestructura del SECP para garantizar el buen funcionamiento de la misma.</t>
  </si>
  <si>
    <t>Matenimientos</t>
  </si>
  <si>
    <t>2 - Monitoreo de la infraestructura del SECP realizado</t>
  </si>
  <si>
    <t>Realizar el monitoreo del comportamiento de la Infraestructura del SECP a fin de garantizar acciones proactivas y reactivas que garanticen el buen funcionamiento de la misma.</t>
  </si>
  <si>
    <t>Monitoreos Realizados</t>
  </si>
  <si>
    <t>3 - Incidencias y solicitudes sobre la infraestructura del SECP atendidas</t>
  </si>
  <si>
    <t>Dar respuesta a las incidencias reportadas y solicitudes de usuarios relativas a servidores y base de datos de cara a satisfacer la demanda de los usuarios.</t>
  </si>
  <si>
    <t>Incidencias y Solicitudes Atendidas</t>
  </si>
  <si>
    <t>4 - Infraestructura tecnológica del SECP Implementada</t>
  </si>
  <si>
    <t>Implementacion de soluciones tecnologicas en la infraestructura tecnologica del SECP</t>
  </si>
  <si>
    <t>Soluciones Implementadas</t>
  </si>
  <si>
    <t>5 - Departamento de Infraestructura del SECP fortalecido y gestionado</t>
  </si>
  <si>
    <t>Actividades administrativas necesarias para el funcionamiento, gestion y fortalecimiento del departamento de infraestructura del SECP</t>
  </si>
  <si>
    <t>10.5 - Departamento de Funcionalidad del SECP</t>
  </si>
  <si>
    <t>1 - Habilitación y mantenimiento logico operacional del SECP realizado</t>
  </si>
  <si>
    <t>Adecuaciones imprescindibles ante modificaciones en leyes, resoluciones, políticas bancarias y otros reglamentos, en el marco de la transición a un nuevo año.</t>
  </si>
  <si>
    <t>2 - Requerimientos de desarrollo tecnológico gestionados.</t>
  </si>
  <si>
    <t>Levantar y optimizar procesos mediante la implementación de mejoras que agilicen la gestión, contribuyendo así a la completa satisfacción de nuestros clientes.</t>
  </si>
  <si>
    <t>Mejoras implementadas en el SNCCP</t>
  </si>
  <si>
    <t>3 - Diseño funcional de Eficompras fase 3 realizado</t>
  </si>
  <si>
    <t>Elaboración de los requisitos funcionales necesarios para el desarrollo e implementación del portal web Eficompras, abarcando las modalidades de compras por debajo del umbral y compras menores.</t>
  </si>
  <si>
    <t>Cantidad de requerimientos aceptados.</t>
  </si>
  <si>
    <t>4 - Fase 3 de la implementación del Reglamento de aplicacion 416-23 en el SECP completada</t>
  </si>
  <si>
    <t>Elaboración de los requisitos funcionales esenciales para el desarrollo e implementación del Reglamento de Aplicación 416-23 en el Sistema Electrónico de Compras Públicas (SECP).</t>
  </si>
  <si>
    <t>5 - Levantamiento y documentación de los procedimientos del Departamento de Funcionalidad del SECP basados en la ficha de macroproceso de la consultoría experta Excellent Tech realizados</t>
  </si>
  <si>
    <t>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t>
  </si>
  <si>
    <t>Cantidad de procedimientos levantados/documentados.</t>
  </si>
  <si>
    <t>6 - Departamento de Funcionalidad del SECP gestionado y fortalecido</t>
  </si>
  <si>
    <t>Actividades administrativas necesarias para el funcionamiento, gestion y fortalecimiento del departamento Funcionalidad del SECP</t>
  </si>
  <si>
    <t>7 - Nuevo Servicio de Constancia RPE implementado</t>
  </si>
  <si>
    <t>El nuevo servicio de constancia RPE está diseñado para fortalecer las medidas de seguridad de la constancia actual, alineándose con estándares internacionales y mejores prácticas.</t>
  </si>
  <si>
    <t>8 - Fase II: Página MiPymes - Nuevo Módulo de Tiempos de Pago de Unidades de Compras implementado</t>
  </si>
  <si>
    <t>En el marco de la mejora continua del portal MiPymes de la DGCP, esta iniciativa busca optimizar la transparencia y eficiencia en los tiempos de pago de las unidades de compras, fortaleciendo el soporte a las micro, pequeñas y medianas empresas.</t>
  </si>
  <si>
    <t>9 - SECP formalizado en cumplimiento de la agenda de transparencia e integridad.</t>
  </si>
  <si>
    <t>El objetivo de esta iniciativa es completar las mejoras necesarias en el SECP para garantizar el pleno cumplimiento de la agenda de transparencia e integridad de la Rep. Dom. Este esfuerzo refuerza el compromiso de la DGCP con la eficiencia y la conformidad normativa en las compras públicas.</t>
  </si>
  <si>
    <t>10 - Solicitudes tecnológicas respondidas en el Sistema de Contrataciones Públicas (SECP)</t>
  </si>
  <si>
    <t>Resolución en tiempo oportuno de solicitudes e indicidencias tecnológicas reportadas.</t>
  </si>
  <si>
    <t>Solicitudes atendidas</t>
  </si>
  <si>
    <t>11 - Dirección de Gestión del SNCP</t>
  </si>
  <si>
    <t>11.1 - Departamento de Ciencia de Datos del SNCP</t>
  </si>
  <si>
    <t>1 - Información estadística y datos del SNCP analizados, presentados o publicados</t>
  </si>
  <si>
    <t>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t>
  </si>
  <si>
    <t>Sashboards y/o boletines emitidos</t>
  </si>
  <si>
    <t>2 - Solicitudes resueltas asociadas a los datos del SNCP y/o herramientas basadas en datos.</t>
  </si>
  <si>
    <t>Indicador de Producción PEI: Cantidad de solicitudes resueltas asociadas a los datos del SNCP y/o herramientas basadas en datos.
Dar respuesta de las solicitudes de datos realizadas al área de Ciencias de Datos del Sistema Nacional de Contrataciones Públicas. La meta es completar las solicitudes de forma oportuna y precisa  según el requerimiento de información recibido.</t>
  </si>
  <si>
    <t>Solicitudes completadas</t>
  </si>
  <si>
    <t>3 - Constancias de datos asociados al SNCP emitidas</t>
  </si>
  <si>
    <t>Este producto se centra en la emisión de constancias de datos relacionados con el Sistema Nacional de Contrataciones Públicas de acuerdo con las solicitudes de certificación realizadas al área. Las constancias servirán como documentos oficiales que respaldan la información asociada al sistema.</t>
  </si>
  <si>
    <t>Constancias de datos emitidas</t>
  </si>
  <si>
    <t>4 - Herramientas tecnológicas basadas en datos del SNCP desarrolladas y/o actualizadas</t>
  </si>
  <si>
    <t>Involucra la creación y mejora de herramientas tecnológicas que se basan en los datos generados por el SNCP. La meta es desarrollar un número específico de estas herramientas para optimizar los procesos y la gestión de datos.</t>
  </si>
  <si>
    <t>Herramientas desarrolladas</t>
  </si>
  <si>
    <t>5 - Informe de análisis de tendencias del Sistema Nacional de Contrataciones Públicas elaborado</t>
  </si>
  <si>
    <t>Elaborar un informe que analiza las tendencias dentro del Sistema Nacional de Contrataciones Públicas, proporcionando información valiosa sobre patrones, cambios y estadísticas relevantes en el ámbito de las contrataciones públicas.</t>
  </si>
  <si>
    <t>Unidad</t>
  </si>
  <si>
    <t>6 - Departamento de Ciencia de Datos del SNCP fortalecido y gestionado</t>
  </si>
  <si>
    <t>Fortalecer y gestionar el Departamento de Ciencia de Datos del Sistema Nacional de Catastro y Propiedad (SNCP), asegurando una estructura organizativa eficiente, recursos humanos capacitados y un entorno de trabajo óptimo. Este producto abarca todas las actividades administrativas y de recursos humanos necesarias para el correcto funcionamiento y desarrollo del equipo de datos.</t>
  </si>
  <si>
    <t>Acciones administrativas</t>
  </si>
  <si>
    <t>11.2 - Departamento de Monitoreo del SNCP</t>
  </si>
  <si>
    <t>1 - Procesos de contrataciones del SNCP monitoreados</t>
  </si>
  <si>
    <t>Monitorear los procesos de compra (Compra menor y Debajo del umbral) para validar el cumplimiento de la normativa de compras y contrataciones públicas, así como la gestión de las unidades de compra en el cumplimiento normativo. Los métodos de monitoreo del indicador de SISCOMPRAS, monitoreo de publicación en prensa, monitoreo de análisis de pliegos de condiciones, alertas electrónicas o automatizadas.</t>
  </si>
  <si>
    <t>2 - Departamento de Monitoreo Gestionado y Fortalecido</t>
  </si>
  <si>
    <t>Realizar las actividades administrativas para la gestión eficiente del área</t>
  </si>
  <si>
    <t>4 - Procesos monitoreados de licitacion publica nacional e internacional, subasta inversa, licitacion restringida y comparaciones de precios, enviados en tiempo oportuno.</t>
  </si>
  <si>
    <t>Indicador de producción PEI: Cantidad de procesos monitoreados de licitación publica nacional e internacional, subasta inversa, licitación restringida y comparaciones de precios, enviados en tiempo oportuno.</t>
  </si>
  <si>
    <t>11.3 - Departamento de Verificación del SNCP</t>
  </si>
  <si>
    <t>11.3.1-División de Cumplimiento del SNCP</t>
  </si>
  <si>
    <t>1 - Instituciones integradas al Programa de Cumplimiento Regulatorio en las Contrataciones Públicas.</t>
  </si>
  <si>
    <t>Proceso de selección de UOCC para ser integradas al Programa de Cumplimiento Regulatorio y la instalación del Oficial correspondiente.</t>
  </si>
  <si>
    <t>Instituciones integradas</t>
  </si>
  <si>
    <t>2 - Informes para la gestión  cumplimiento del SNCP: Seguimientos a la gestión eficiente de las contrataciones públicas en las UOCC del Programa de Cumplimiento Regulatorio realizados</t>
  </si>
  <si>
    <t>Indicador de producción PEI: Cantidad de informes realizados para la gestión de cumplimiento del SNCP 
Supervisar y evaluar el proceso de adquisiciones públicas llevado a cabo por dichas unidades.</t>
  </si>
  <si>
    <t>Seguimientos realizados</t>
  </si>
  <si>
    <t>3 - Instrumentos de gestión del cumplimiento elaborados y divulgados</t>
  </si>
  <si>
    <t>Diseño de manuales, guías, circulares o políticas  que detallan los lineamientos, responsabilidades y criterios para cumplir con las normativas establecidas en el marco del SNCP.</t>
  </si>
  <si>
    <t>Instrumentos emitidos.</t>
  </si>
  <si>
    <t>4 - Sistemas de Gestión Antisoborno administrado</t>
  </si>
  <si>
    <t>Implementación de medidas y controles para prevenir, detectar y abordar situaciones de soborno dentro de la cadena de suministro de una organización.</t>
  </si>
  <si>
    <t>Monitoreo del funcionamiento</t>
  </si>
  <si>
    <t>5 - División de Cumplimiento fortalecida</t>
  </si>
  <si>
    <t>Gestión administrativa para el desarrollo de la División.</t>
  </si>
  <si>
    <t>Gestiones realizadas</t>
  </si>
  <si>
    <t>11.3.2-División de  Riesgos del SNCP</t>
  </si>
  <si>
    <t>1 - Informes elaborados  y comunicaciones emitidas para la gestión de riesgos del SNCP: Posibles vulneraciones a la normativa vigente en los Sujetos Obligados identificadas</t>
  </si>
  <si>
    <t>Indicador de producción PEI: Cantidad de informes elaborados  y comunicaciones emitidas para la gestión de riesgos del SNCP
Identificar cualquier situación, acción o falta que pueda implicar el incumplimiento o violación del numeral 4, artículo 14 de la Ley 340-06.</t>
  </si>
  <si>
    <t>Posibles vulneraciones detectadas.</t>
  </si>
  <si>
    <t>2 - Posibles vulneraciones al régimen de prohibiciones detectadas</t>
  </si>
  <si>
    <t>Detectar cualquier situación, acción o comportamiento que pueda constituir una violación de las restricciones o prohibiciones establecidas en los numerales 1 y 2 del artículo 14 de la Ley 340-06.</t>
  </si>
  <si>
    <t>3 - Opiniones técnicas sobre gestión de riesgos emitidas al SNCP.</t>
  </si>
  <si>
    <t>Evaluaciones especializadas y fundamentadas sobre aspectos técnicos, gestión de riesgos, normativos o procedimentales relacionados con procesos de contratación pública.</t>
  </si>
  <si>
    <t>Opiniones técnicas sobre riesgos y cumplimiento emitidas.</t>
  </si>
  <si>
    <t>4 - Instrumentos para orientar al SNCP en materia de Gestión de Riesgos elaborados y divulgados</t>
  </si>
  <si>
    <t>Herramientas desarrolladas y difundidas para asegurar la correcta gestión de riesgos en los procedimientos de contrataciones.</t>
  </si>
  <si>
    <t>Instrumentos elaborados.</t>
  </si>
  <si>
    <t>5 - Metodología para la evaluación de los Sistemas de Contratación Pública (MAPS) aplicada</t>
  </si>
  <si>
    <t>Seguimiento al plan de acción de la herramienta universal para evaluar Sistemas de Contratación Pública con base en estándares internacionales.</t>
  </si>
  <si>
    <t>Metodología aplicada.</t>
  </si>
  <si>
    <t>6 - Sistema de Administración de Riesgos institucional implementado</t>
  </si>
  <si>
    <t>Seguimiento a la implementación del Sistema de Administración de Riesgos institucional, en coordinación con el Sistema de Gestión Antisoborno.</t>
  </si>
  <si>
    <t>Sistema implementado.</t>
  </si>
  <si>
    <t>7 - División de Riesgos fortalecida.</t>
  </si>
  <si>
    <t>Gestión administrativa de la división.</t>
  </si>
  <si>
    <t>División fortalecida.</t>
  </si>
  <si>
    <t>12 - Dirección de Estrategia y Eficiencia de las Compras</t>
  </si>
  <si>
    <t>12.1 - Departamento de Catálogo de Bienes y Servicios</t>
  </si>
  <si>
    <t>1 - Solicitudes de asistencia técnica escalados al segundo nivel.</t>
  </si>
  <si>
    <t>Indicador de producción PEI: Cantidad de solicitudes de asistencias técnicas resueltas en el segundo nivel de escalamiento sobre el CBS .
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t>
  </si>
  <si>
    <t>Solicitudes de casos recibidos</t>
  </si>
  <si>
    <t>2 - Asistidas las solicitudes de vinculaciones presupuestarias del catálogo de bienes y servicios</t>
  </si>
  <si>
    <t>Consiste en la recepción y atención de solicitudes de actualización en la vinculación entre el clasificador presupuestario y el catálogo de bienes y servicios.  El mismo inicia con la generación de un caso AT en el depto. de atención al usuario y termina con la solución satisfactoriamente de cada solicitud realizada.</t>
  </si>
  <si>
    <t>Solicitudes recibidas de DIGEPRES</t>
  </si>
  <si>
    <t>3 - Gestionadas y coordinadas las solicitudes de capacitaciones sobre el Catálogo de Bienes y Servicios</t>
  </si>
  <si>
    <t>A partir de la recepción de las solicitudes de capacitación por parte de los usuarios del SNCCP, coordinar intervenciones en materia de capacitación sobre el catálogo de bienes y servicios.</t>
  </si>
  <si>
    <t>Capacitaciones realizadas</t>
  </si>
  <si>
    <t>4 - Catálogo de bienes y servicios actualizado y disponible</t>
  </si>
  <si>
    <t>Consiste en la verificación y validación de que el sistema de consulta del catálogo de bienes y servicios y las bases de datos para la administración interna se encuentra en armonía con los ajustes realizados en el portal transaccional.</t>
  </si>
  <si>
    <t>Actualización del catálogo</t>
  </si>
  <si>
    <t>5 - Coordinada e implementada la metodología del sistema para el monitoreo de la clasificación del catálogo de bienes y servicios</t>
  </si>
  <si>
    <t>Consiste en el diseño y elaboración de una propuesta de implementación de sistema de monitoreo para medir la calidad de la selección de los ítems de compras previo al proceso de publicación a través del portal transaccional.</t>
  </si>
  <si>
    <t>Un sistema</t>
  </si>
  <si>
    <t>6 - Desarrollados e implementados cursos especializados del catálogo de bienes y servicios en el campus virtual de la Dirección General de Compras y Contrataciones Públicas</t>
  </si>
  <si>
    <t>Elaborar e implementar cursos especializados sobre el CBS en el campus virtual.</t>
  </si>
  <si>
    <t>Cursos realizados</t>
  </si>
  <si>
    <t>7 - Mantenimiento del sistema de consulta de bienes y servicios y el sistema de gestión administrativo del CBS ejecutado</t>
  </si>
  <si>
    <t>8 - Catálogos temáticos diseñados e implementados</t>
  </si>
  <si>
    <t>Elaborar e implementar catálogos que ayuden a identificar diferentes necesidades</t>
  </si>
  <si>
    <t>Catálogo temático</t>
  </si>
  <si>
    <t>9 - Departamento catálogo de bienes y servicios gestionado y fortalecido</t>
  </si>
  <si>
    <t>Realizar las actividades administrativas que garanticen una gestión eficiente del departamento.</t>
  </si>
  <si>
    <t>12.2 - Departamento de Operaciones Eficientes y Acuerdos Marco</t>
  </si>
  <si>
    <t>1 - Iniciativas estratégicas y eficientes gestionadas y coordinadas</t>
  </si>
  <si>
    <t>Desarrollo de iniciativas para la optimización de procesos o mejora en el uso de los recursos que se destinan a las adquisiciones públicas.</t>
  </si>
  <si>
    <t>Mejora implementada en SNCCP</t>
  </si>
  <si>
    <t>2 - Proyectos de innovación en las contrataciones públicas implementados</t>
  </si>
  <si>
    <t>Desarrollo de iniciativas orientadas a la introducción de mecanismos innovadores en el SNCCP.</t>
  </si>
  <si>
    <t>3 - Normalizado y sistematizado el Departamento de Operaciones Eficientes y Acuerdos Marcos</t>
  </si>
  <si>
    <t>Políticas interna y sistema creados</t>
  </si>
  <si>
    <t>4 - Departamento de operaciones eficiente y acuerdos marcos gestionado y fortalecido</t>
  </si>
  <si>
    <t>6 - Propuestas presentadas para eficientizar las operaciones.</t>
  </si>
  <si>
    <t>Indicador de producción PEI: Cantidad de propuestas presentadas para eficientizar las operaciones.</t>
  </si>
  <si>
    <t>12.3 -  Centro de Estudios e Investigación en Contratación Pública (CEICP)</t>
  </si>
  <si>
    <t>2 - Iniciativas desarrolladas desde el CEICP con los diferentes actores del sistema.</t>
  </si>
  <si>
    <t>Indicador de producción PEI: Cantidad de iniciativas desarrolladas desde el CEICP con los diferentes actores del sistema</t>
  </si>
  <si>
    <t>Cantidad de iniciativas desarrolladas desde el CEICP con los diferentes actores del sistema</t>
  </si>
  <si>
    <t>3 - Publicaciones académicas divulgadas.</t>
  </si>
  <si>
    <t>Lanzamiento de revista académica especializada en contrataciones públicas y compendios de casos de estudio, para contribuir a la mejora y fortalecimiento del Sistema Nacional de Contrataciones Públicas.</t>
  </si>
  <si>
    <t>4 - Actividades didácticas con actores del Sistema de Contrataciones Públicas realizadas.</t>
  </si>
  <si>
    <t>Actividades dirigidas a actores del SNCP con expertos en la materia.</t>
  </si>
  <si>
    <t>5 - Recomendaciones para la Mejora del Sistema Nacional Contrataciones Públicas identificadas.</t>
  </si>
  <si>
    <t>Identificación de oportunidades de mejora para el SNCP a través de investigaciones y/o espacios de discusión.</t>
  </si>
  <si>
    <t>13 - Dirección de Investigaciones y Reclamos del SNCP</t>
  </si>
  <si>
    <t>13.1 - Departamento de Análisis de Controversias Administrativas.</t>
  </si>
  <si>
    <t>1 - Propuesta de dictamen sobre solución jurídica de las reclamaciones, investigaciones y acciones conexas elaborada</t>
  </si>
  <si>
    <t>Presentar propuestas acabadas de dictámenes sobre soluciones jurídicas de las reclamaciones e investigaciones y acciones conexas</t>
  </si>
  <si>
    <t>Propuesta</t>
  </si>
  <si>
    <t>2 - Informe de instrucción y recomendación de solución jurídica sobre el procedimiento sancionador elaborado</t>
  </si>
  <si>
    <t>Presentación de informes de instrucción y recomendación de solución sobre el procedimiento sancionador.</t>
  </si>
  <si>
    <t>3 - Asistencia técnica brindada a usuarios internos y externos por diferentes canales institucionales</t>
  </si>
  <si>
    <t>Asistencia técnica a usuarios internos y externos, por diferentes canales institucionales.</t>
  </si>
  <si>
    <t>Informe de asistencia</t>
  </si>
  <si>
    <t>4 - Departamento de Investigación Administrativa gestionado y fortalecido</t>
  </si>
  <si>
    <t>Actividades realizadas para mejorar la gestión del departamento.</t>
  </si>
  <si>
    <t>Informe de actividades</t>
  </si>
  <si>
    <t>6 - Resoluciones/informes/comunicaciones emitidas para la solución de controversias</t>
  </si>
  <si>
    <t>Cantidad de resoluciones/informes/comunicaciones emitidas para la solución de controversias .</t>
  </si>
  <si>
    <t>Cantidad de Informes/Comunicaciones</t>
  </si>
  <si>
    <t>13.2 - Departamento de Inteligencia y Casos Especiales</t>
  </si>
  <si>
    <t>1 - Asistencias técnicas brindadas sobre inteligencia y casos especiales</t>
  </si>
  <si>
    <t>Brindar asistencia a los entes de investigación en el marco de las contrataciones públicas.</t>
  </si>
  <si>
    <t>2 - Departamento de Inteligencia y Casos Especiales gestionado y fortalecido</t>
  </si>
  <si>
    <t>Gestión operativa del  área que  implica llevar a cabo una serie de actividades para asegurar que las operaciones diarias se realicen de manera eficiente y efectiva.</t>
  </si>
  <si>
    <t>Actividades y seguimientos realizados</t>
  </si>
  <si>
    <t>3 - Informes de Inteligencia elaborados para consumidores internos o externos.</t>
  </si>
  <si>
    <t>Indicador de producción PEI: Cantidad de informes de Inteligencia elaborados para consumidores internos o externos.
Se desarrollan informes especiales o de inteligencia para dar respuesta a requerimientos /denuncias sobre irregularidades relacionadas a las contrataciones publicas. Estos pueden ser a requerimiento interno o externos.</t>
  </si>
  <si>
    <t>14 - Dirección de Políticas, Normas y Procedimientos</t>
  </si>
  <si>
    <t>14.1 - Departamento de Normas y Procedimientos</t>
  </si>
  <si>
    <t>1 - Políticas, normativas y procedimientos del Sistema Nacional de Contrataciones Públicas aprobadas y socializadas</t>
  </si>
  <si>
    <t>Indicador de producción PEI: Cantidad de políticas emitidas y/o actualizadas del SNCP en atención a las necesidades identificadas
Elaborar, emitir y socializar las políticas, normas y procedimientos del Sistema Nacional de Contrataciones Públicas (SNCP) para el fortalecimiento del marco legal en materia de contrataciones públicas a nivel nacional.</t>
  </si>
  <si>
    <t>Políticas, normativas y/o procedimientos</t>
  </si>
  <si>
    <t>2 - Departamento de Normas y Procedimientos gestionado y fortalecido</t>
  </si>
  <si>
    <t>Realizar todas las actividades administrativas que garanticen la gestión eficiente del área.</t>
  </si>
  <si>
    <t>14.2 - Departamento de Análisis Técnico Legal</t>
  </si>
  <si>
    <t>1 - Asistencias técnicas internas sobre el marco legal del SNCCP brindadas</t>
  </si>
  <si>
    <t>Atender las solicitudes de asistencia recibidas desde las diferentes áreas institucionales en relación al marco legal del SNCCP y las opiniones legales emitidas por nuestra área.</t>
  </si>
  <si>
    <t>Asistencia Técnica interna brindada</t>
  </si>
  <si>
    <t>2 - Propuestas de opiniones técnico-legales sobre consultas vinculadas al SNCCP</t>
  </si>
  <si>
    <t>Indicador de producción PEI: Cantidad de consultas legales respondidas 
Emitir opiniones legales respondiendo las dudas de los diferentes actores del Sistema Nacional de Contrataciones Públicas (Instituciones, proveedores y ciudadanía en general)</t>
  </si>
  <si>
    <t>Opiniones técnico-legales emitidas</t>
  </si>
  <si>
    <t>3 - Departamento de Análisis Técnico Legal gestionado y fortalecido</t>
  </si>
  <si>
    <t>Realizar las acciones administrativas que garanticen la gestión eficiente del área.</t>
  </si>
  <si>
    <t>Acciones administrativas realizadas</t>
  </si>
  <si>
    <t>15 - Coordinación del Despacho</t>
  </si>
  <si>
    <t>15.1 - Coordinación del Despacho</t>
  </si>
  <si>
    <t>1 - Análisis y asesorías técnico legales especializadas</t>
  </si>
  <si>
    <t>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t>
  </si>
  <si>
    <t>Análisis, informes, presentaciones y asesorías</t>
  </si>
  <si>
    <t>2 - Documentos oficiales elaborados, revisados y aprobados</t>
  </si>
  <si>
    <t>Revisar y aprobar de manera definitiva los documentos institucionales remitidos y elaborados por las diferentes áreas. Incluye la elaboración de algunos documentos específicos ejecutivos.</t>
  </si>
  <si>
    <t>Documentos elaborados, revisados o aprobados</t>
  </si>
  <si>
    <t>3 - Representación institucional y eventos ejecutivos coordinados</t>
  </si>
  <si>
    <t>Coordinar los detalles de la participacion de las autoridades insticionales en diversos eventos tanto internos, como a nivel nacional o internacional.</t>
  </si>
  <si>
    <t>Eventos y representaciones</t>
  </si>
  <si>
    <t>4 - Investigaciones o levantamiento de información sobre buenas prácticas internacionales en materia de contratación pública realizadas</t>
  </si>
  <si>
    <t>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t>
  </si>
  <si>
    <t>Investigaciones realizadas</t>
  </si>
  <si>
    <t>5 - Delegación de responsabilidades operativas y seguimiento realizadas</t>
  </si>
  <si>
    <t>Delegar la responsabilidad de tareas o proyectos específicos provenientes de la máxima autoridad y dar seguimiento a la realización de los mismos.</t>
  </si>
  <si>
    <t>Acciones o proyectos delegados y con seguimiento</t>
  </si>
  <si>
    <t>6 - Seguimiento a alianzas estratégicas establecidas y convenios</t>
  </si>
  <si>
    <t>Dar seguimiento a las alizadas establecidas y los diversos convenios que tiene la institución para apoyar el logro de los objetivos de los mismos.</t>
  </si>
  <si>
    <t>Alianzas y convenios con seguimiento</t>
  </si>
  <si>
    <t>7 - Coordinación del Despacho gestionada y fortalecida</t>
  </si>
  <si>
    <t>Realizar todas las actividades administrativas para garantizar una gestión eficiente del area</t>
  </si>
  <si>
    <t>8 - Eventos institucionales coordinados</t>
  </si>
  <si>
    <t>Indicador de Producción para el PEI: Eventos institucionales coordinados</t>
  </si>
  <si>
    <t>Eventos coordinados</t>
  </si>
  <si>
    <t>Total General</t>
  </si>
  <si>
    <t>Logrado al 31/3/2025</t>
  </si>
  <si>
    <t>% de Ejecución</t>
  </si>
  <si>
    <t>6.3 - Sección de Almacén y Suministro</t>
  </si>
  <si>
    <t>6.6 - División de Servicios Generales</t>
  </si>
  <si>
    <t>6.6.1-Sección de Transportación</t>
  </si>
  <si>
    <t>6.6.2-Sección de Mayordomía</t>
  </si>
  <si>
    <t>6.6.3-Sección de Mantenimiento</t>
  </si>
  <si>
    <t>8.4 - Unidad de Fomento de MIPYME Mujeres en el SNCP</t>
  </si>
  <si>
    <t>Ministerio de Hacienda</t>
  </si>
  <si>
    <t>Dirección General de Contrataciones Públicas</t>
  </si>
  <si>
    <t xml:space="preserve">
Informe Trimestral Plan Operativo Anual</t>
  </si>
  <si>
    <t xml:space="preserve">
General
E7
2025</t>
  </si>
  <si>
    <t>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</si>
</sst>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10409]#,##0;\-#,##0"/>
  </numFmts>
  <fonts count="16" x14ac:knownFonts="1">
    <font>
      <sz val="11"/>
      <color rgb="FF000000"/>
      <name val="Calibri"/>
      <family val="2"/>
      <scheme val="minor"/>
    </font>
    <font>
      <sz val="11"/>
      <name val="Calibri"/>
    </font>
    <font>
      <b/>
      <sz val="11"/>
      <color rgb="FF000000"/>
      <name val="Calibri"/>
    </font>
    <font>
      <sz val="11"/>
      <color rgb="FF000000"/>
      <name val="Calibri"/>
    </font>
    <font>
      <b/>
      <i/>
      <sz val="11"/>
      <color rgb="FF000000"/>
      <name val="Calibri"/>
    </font>
    <font>
      <b/>
      <sz val="10"/>
      <color rgb="FF000000"/>
      <name val="Arial"/>
    </font>
    <font>
      <sz val="11"/>
      <color rgb="FF000000"/>
      <name val="Calibri"/>
      <family val="2"/>
      <scheme val="minor"/>
    </font>
    <font>
      <b/>
      <sz val="11"/>
      <color theme="0"/>
      <name val="Calibri"/>
      <family val="2"/>
    </font>
    <font>
      <sz val="11"/>
      <color theme="0"/>
      <name val="Calibri"/>
      <family val="2"/>
    </font>
    <font>
      <b/>
      <sz val="11"/>
      <color rgb="FF000000"/>
      <name val="Calibri"/>
      <family val="2"/>
    </font>
    <font>
      <sz val="11"/>
      <name val="Calibri"/>
      <family val="2"/>
    </font>
    <font>
      <b/>
      <sz val="18"/>
      <color theme="0" tint="-0.34998626667073579"/>
      <name val="Book Antiqua"/>
      <family val="1"/>
    </font>
    <font>
      <b/>
      <sz val="18"/>
      <color theme="3" tint="0.39997558519241921"/>
      <name val="Book Antiqua"/>
      <family val="1"/>
    </font>
    <font>
      <b/>
      <sz val="18"/>
      <color rgb="FF002060"/>
      <name val="Book Antiqua"/>
      <family val="1"/>
    </font>
    <font>
      <b/>
      <sz val="18"/>
      <color theme="0"/>
      <name val="Calibri"/>
      <family val="2"/>
    </font>
    <font>
      <sz val="18"/>
      <color theme="0"/>
      <name val="Calibri"/>
      <family val="2"/>
    </font>
  </fonts>
  <fills count="11">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theme="3" tint="0.39997558519241921"/>
        <bgColor rgb="FFBDD6EE"/>
      </patternFill>
    </fill>
    <fill>
      <patternFill patternType="solid">
        <fgColor theme="3" tint="0.39997558519241921"/>
        <bgColor indexed="64"/>
      </patternFill>
    </fill>
    <fill>
      <patternFill patternType="solid">
        <fgColor theme="3" tint="0.39997558519241921"/>
        <bgColor rgb="FF2F5496"/>
      </patternFill>
    </fill>
    <fill>
      <patternFill patternType="solid">
        <fgColor rgb="FF002060"/>
        <bgColor rgb="FFC0C0C0"/>
      </patternFill>
    </fill>
    <fill>
      <patternFill patternType="solid">
        <fgColor rgb="FF002060"/>
        <bgColor indexed="64"/>
      </patternFill>
    </fill>
    <fill>
      <patternFill patternType="solid">
        <fgColor theme="0" tint="-0.34998626667073579"/>
        <bgColor rgb="FFD3D3D3"/>
      </patternFill>
    </fill>
    <fill>
      <patternFill patternType="solid">
        <fgColor theme="0" tint="-0.34998626667073579"/>
        <bgColor indexed="64"/>
      </patternFill>
    </fill>
  </fills>
  <borders count="2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rgb="FFD3D3D3"/>
      </right>
      <top/>
      <bottom style="thin">
        <color rgb="FFD3D3D3"/>
      </bottom>
      <diagonal/>
    </border>
    <border>
      <left style="thin">
        <color rgb="FFD3D3D3"/>
      </left>
      <right style="medium">
        <color indexed="64"/>
      </right>
      <top/>
      <bottom style="thin">
        <color rgb="FFD3D3D3"/>
      </bottom>
      <diagonal/>
    </border>
    <border>
      <left style="medium">
        <color indexed="64"/>
      </left>
      <right style="thin">
        <color rgb="FFD3D3D3"/>
      </right>
      <top style="thin">
        <color rgb="FFD3D3D3"/>
      </top>
      <bottom style="thin">
        <color rgb="FFD3D3D3"/>
      </bottom>
      <diagonal/>
    </border>
    <border>
      <left style="thin">
        <color rgb="FFD3D3D3"/>
      </left>
      <right style="medium">
        <color indexed="64"/>
      </right>
      <top style="thin">
        <color rgb="FFD3D3D3"/>
      </top>
      <bottom style="thin">
        <color rgb="FFD3D3D3"/>
      </bottom>
      <diagonal/>
    </border>
    <border>
      <left style="medium">
        <color indexed="64"/>
      </left>
      <right style="thin">
        <color rgb="FFD3D3D3"/>
      </right>
      <top style="thin">
        <color rgb="FFD3D3D3"/>
      </top>
      <bottom style="medium">
        <color indexed="64"/>
      </bottom>
      <diagonal/>
    </border>
    <border>
      <left/>
      <right/>
      <top style="thin">
        <color rgb="FFD3D3D3"/>
      </top>
      <bottom style="medium">
        <color indexed="64"/>
      </bottom>
      <diagonal/>
    </border>
    <border>
      <left style="thin">
        <color rgb="FFD3D3D3"/>
      </left>
      <right style="thin">
        <color rgb="FFD3D3D3"/>
      </right>
      <top style="thin">
        <color rgb="FFD3D3D3"/>
      </top>
      <bottom style="medium">
        <color indexed="64"/>
      </bottom>
      <diagonal/>
    </border>
    <border>
      <left style="thin">
        <color rgb="FFD3D3D3"/>
      </left>
      <right style="medium">
        <color indexed="64"/>
      </right>
      <top style="thin">
        <color rgb="FFD3D3D3"/>
      </top>
      <bottom style="medium">
        <color indexed="64"/>
      </bottom>
      <diagonal/>
    </border>
  </borders>
  <cellStyleXfs count="2">
    <xf numFmtId="0" fontId="0" fillId="0" borderId="0"/>
    <xf numFmtId="9" fontId="6" fillId="0" borderId="0" applyFont="0" applyFill="0" applyBorder="0" applyAlignment="0" applyProtection="0"/>
  </cellStyleXfs>
  <cellXfs count="81">
    <xf numFmtId="0" fontId="1" fillId="0" borderId="0" xfId="0" applyFont="1"/>
    <xf numFmtId="0" fontId="1" fillId="0" borderId="2" xfId="0" applyFont="1" applyBorder="1" applyAlignment="1">
      <alignment vertical="top" wrapText="1"/>
    </xf>
    <xf numFmtId="0" fontId="3" fillId="0" borderId="1" xfId="0" applyFont="1" applyBorder="1" applyAlignment="1">
      <alignment horizontal="center" vertical="top" wrapText="1" readingOrder="1"/>
    </xf>
    <xf numFmtId="0" fontId="3" fillId="0" borderId="1" xfId="0" applyFont="1" applyBorder="1" applyAlignment="1">
      <alignment vertical="top" wrapText="1" readingOrder="1"/>
    </xf>
    <xf numFmtId="0" fontId="4" fillId="2" borderId="1" xfId="0" applyFont="1" applyFill="1" applyBorder="1" applyAlignment="1">
      <alignment horizontal="left" vertical="top" wrapText="1" readingOrder="1"/>
    </xf>
    <xf numFmtId="0" fontId="1" fillId="0" borderId="0" xfId="0" applyFont="1"/>
    <xf numFmtId="0" fontId="1" fillId="0" borderId="2" xfId="0" applyFont="1" applyBorder="1" applyAlignment="1">
      <alignment vertical="top" wrapText="1"/>
    </xf>
    <xf numFmtId="0" fontId="1" fillId="0" borderId="3" xfId="0" applyFont="1" applyBorder="1" applyAlignment="1">
      <alignment vertical="top" wrapText="1"/>
    </xf>
    <xf numFmtId="0" fontId="2" fillId="3" borderId="1" xfId="0" applyFont="1" applyFill="1" applyBorder="1" applyAlignment="1">
      <alignment horizontal="left" vertical="top" wrapText="1" readingOrder="1"/>
    </xf>
    <xf numFmtId="9" fontId="1" fillId="0" borderId="0" xfId="1" applyFont="1"/>
    <xf numFmtId="0" fontId="7" fillId="4" borderId="7" xfId="0" applyFont="1" applyFill="1" applyBorder="1" applyAlignment="1">
      <alignment horizontal="center" vertical="center" wrapText="1" readingOrder="1"/>
    </xf>
    <xf numFmtId="0" fontId="7" fillId="4" borderId="7" xfId="0" applyFont="1" applyFill="1" applyBorder="1" applyAlignment="1">
      <alignment horizontal="center" vertical="center" wrapText="1" readingOrder="1"/>
    </xf>
    <xf numFmtId="0" fontId="8" fillId="8" borderId="5" xfId="0" applyFont="1" applyFill="1" applyBorder="1" applyAlignment="1">
      <alignment vertical="top" wrapText="1"/>
    </xf>
    <xf numFmtId="0" fontId="7" fillId="7" borderId="4" xfId="0" applyFont="1" applyFill="1" applyBorder="1" applyAlignment="1">
      <alignment horizontal="center" vertical="top" wrapText="1" readingOrder="1"/>
    </xf>
    <xf numFmtId="0" fontId="7" fillId="7" borderId="4" xfId="0" applyFont="1" applyFill="1" applyBorder="1" applyAlignment="1">
      <alignment horizontal="center" vertical="center" wrapText="1" readingOrder="1"/>
    </xf>
    <xf numFmtId="0" fontId="7" fillId="7" borderId="1" xfId="0" applyFont="1" applyFill="1" applyBorder="1" applyAlignment="1">
      <alignment horizontal="center" vertical="center" wrapText="1" readingOrder="1"/>
    </xf>
    <xf numFmtId="0" fontId="1" fillId="10" borderId="2" xfId="0" applyFont="1" applyFill="1" applyBorder="1" applyAlignment="1">
      <alignment vertical="top" wrapText="1"/>
    </xf>
    <xf numFmtId="0" fontId="1" fillId="10" borderId="3" xfId="0" applyFont="1" applyFill="1" applyBorder="1" applyAlignment="1">
      <alignment vertical="top" wrapText="1"/>
    </xf>
    <xf numFmtId="0" fontId="7" fillId="4" borderId="8" xfId="0" applyFont="1" applyFill="1" applyBorder="1" applyAlignment="1">
      <alignment horizontal="center" vertical="center" wrapText="1" readingOrder="1"/>
    </xf>
    <xf numFmtId="0" fontId="7" fillId="4" borderId="9" xfId="0" applyFont="1" applyFill="1" applyBorder="1" applyAlignment="1">
      <alignment horizontal="center" vertical="center" wrapText="1" readingOrder="1"/>
    </xf>
    <xf numFmtId="0" fontId="7" fillId="6" borderId="9" xfId="0" applyFont="1" applyFill="1" applyBorder="1" applyAlignment="1">
      <alignment horizontal="center" vertical="center" wrapText="1" readingOrder="1"/>
    </xf>
    <xf numFmtId="0" fontId="8" fillId="5" borderId="9" xfId="0" applyFont="1" applyFill="1" applyBorder="1" applyAlignment="1">
      <alignment vertical="center" wrapText="1"/>
    </xf>
    <xf numFmtId="0" fontId="8" fillId="5" borderId="10" xfId="0" applyFont="1" applyFill="1" applyBorder="1" applyAlignment="1">
      <alignment vertical="center" wrapText="1"/>
    </xf>
    <xf numFmtId="0" fontId="7" fillId="4" borderId="11" xfId="0" applyFont="1" applyFill="1" applyBorder="1" applyAlignment="1">
      <alignment horizontal="center" vertical="center" wrapText="1" readingOrder="1"/>
    </xf>
    <xf numFmtId="9" fontId="7" fillId="4" borderId="12" xfId="1" applyFont="1" applyFill="1" applyBorder="1" applyAlignment="1">
      <alignment horizontal="center" vertical="center" wrapText="1" readingOrder="1"/>
    </xf>
    <xf numFmtId="0" fontId="7" fillId="7" borderId="13" xfId="0" applyFont="1" applyFill="1" applyBorder="1" applyAlignment="1">
      <alignment horizontal="left" vertical="top" wrapText="1" readingOrder="1"/>
    </xf>
    <xf numFmtId="9" fontId="7" fillId="7" borderId="14" xfId="1" applyFont="1" applyFill="1" applyBorder="1" applyAlignment="1">
      <alignment horizontal="center" vertical="center" wrapText="1" readingOrder="1"/>
    </xf>
    <xf numFmtId="0" fontId="2" fillId="3" borderId="15" xfId="0" applyFont="1" applyFill="1" applyBorder="1" applyAlignment="1">
      <alignment horizontal="left" vertical="top" wrapText="1" readingOrder="1"/>
    </xf>
    <xf numFmtId="0" fontId="3" fillId="0" borderId="15" xfId="0" applyFont="1" applyBorder="1" applyAlignment="1">
      <alignment horizontal="left" vertical="top" wrapText="1" readingOrder="1"/>
    </xf>
    <xf numFmtId="9" fontId="7" fillId="7" borderId="16" xfId="1" applyFont="1" applyFill="1" applyBorder="1" applyAlignment="1">
      <alignment horizontal="center" vertical="center" wrapText="1" readingOrder="1"/>
    </xf>
    <xf numFmtId="0" fontId="9" fillId="3" borderId="15" xfId="0" applyFont="1" applyFill="1" applyBorder="1" applyAlignment="1">
      <alignment horizontal="left" vertical="top" wrapText="1" readingOrder="1"/>
    </xf>
    <xf numFmtId="0" fontId="3" fillId="0" borderId="15" xfId="0" applyFont="1" applyBorder="1" applyAlignment="1">
      <alignment horizontal="left" vertical="top" wrapText="1" readingOrder="1"/>
    </xf>
    <xf numFmtId="0" fontId="2" fillId="2" borderId="15" xfId="0" applyFont="1" applyFill="1" applyBorder="1" applyAlignment="1">
      <alignment horizontal="left" vertical="top" wrapText="1" readingOrder="1"/>
    </xf>
    <xf numFmtId="0" fontId="2" fillId="9" borderId="15" xfId="0" applyFont="1" applyFill="1" applyBorder="1" applyAlignment="1">
      <alignment horizontal="left" vertical="top" wrapText="1" readingOrder="1"/>
    </xf>
    <xf numFmtId="0" fontId="10" fillId="0" borderId="0" xfId="0" applyFont="1" applyAlignment="1">
      <alignment wrapText="1"/>
    </xf>
    <xf numFmtId="0" fontId="1" fillId="0" borderId="0" xfId="0" applyFont="1" applyAlignment="1"/>
    <xf numFmtId="0" fontId="11" fillId="0" borderId="0" xfId="0" applyFont="1" applyAlignment="1">
      <alignment horizontal="center" vertical="center" wrapText="1" readingOrder="1"/>
    </xf>
    <xf numFmtId="0" fontId="12" fillId="0" borderId="0" xfId="0" applyFont="1" applyAlignment="1">
      <alignment horizontal="center"/>
    </xf>
    <xf numFmtId="0" fontId="13" fillId="0" borderId="0" xfId="0" applyFont="1" applyAlignment="1">
      <alignment horizontal="center" vertical="center" readingOrder="1"/>
    </xf>
    <xf numFmtId="0" fontId="13" fillId="0" borderId="0" xfId="0" applyFont="1" applyAlignment="1">
      <alignment horizontal="center" wrapText="1"/>
    </xf>
    <xf numFmtId="0" fontId="13" fillId="0" borderId="0" xfId="0" applyNumberFormat="1" applyFont="1" applyAlignment="1">
      <alignment horizontal="center" vertical="top" wrapText="1" readingOrder="1"/>
    </xf>
    <xf numFmtId="0" fontId="2" fillId="3" borderId="1" xfId="0" applyFont="1" applyFill="1" applyBorder="1" applyAlignment="1">
      <alignment horizontal="center" vertical="center" wrapText="1" readingOrder="1"/>
    </xf>
    <xf numFmtId="9" fontId="2" fillId="3" borderId="16" xfId="1" applyFont="1" applyFill="1" applyBorder="1" applyAlignment="1">
      <alignment horizontal="center" vertical="center" wrapText="1" readingOrder="1"/>
    </xf>
    <xf numFmtId="167" fontId="3" fillId="0" borderId="1" xfId="0" applyNumberFormat="1" applyFont="1" applyBorder="1" applyAlignment="1">
      <alignment horizontal="center" vertical="center" wrapText="1" readingOrder="1"/>
    </xf>
    <xf numFmtId="0" fontId="3" fillId="0" borderId="1" xfId="0" applyFont="1" applyBorder="1" applyAlignment="1">
      <alignment horizontal="center" vertical="center" wrapText="1" readingOrder="1"/>
    </xf>
    <xf numFmtId="9" fontId="3" fillId="0" borderId="16" xfId="1" applyFont="1" applyBorder="1" applyAlignment="1">
      <alignment horizontal="center" vertical="center" wrapText="1" readingOrder="1"/>
    </xf>
    <xf numFmtId="0" fontId="4" fillId="2" borderId="1" xfId="0" applyFont="1" applyFill="1" applyBorder="1" applyAlignment="1">
      <alignment horizontal="center" vertical="center" wrapText="1" readingOrder="1"/>
    </xf>
    <xf numFmtId="9" fontId="9" fillId="2" borderId="16" xfId="1" applyFont="1" applyFill="1" applyBorder="1" applyAlignment="1">
      <alignment horizontal="center" vertical="center" wrapText="1" readingOrder="1"/>
    </xf>
    <xf numFmtId="0" fontId="2" fillId="3" borderId="1" xfId="0" applyFont="1" applyFill="1" applyBorder="1" applyAlignment="1">
      <alignment horizontal="left" vertical="center" wrapText="1" readingOrder="1"/>
    </xf>
    <xf numFmtId="0" fontId="1" fillId="0" borderId="2" xfId="0" applyFont="1" applyBorder="1" applyAlignment="1">
      <alignment vertical="center" wrapText="1"/>
    </xf>
    <xf numFmtId="0" fontId="2" fillId="9" borderId="1" xfId="0" applyFont="1" applyFill="1" applyBorder="1" applyAlignment="1">
      <alignment horizontal="center" vertical="center" wrapText="1" readingOrder="1"/>
    </xf>
    <xf numFmtId="9" fontId="2" fillId="9" borderId="16" xfId="1" applyFont="1" applyFill="1" applyBorder="1" applyAlignment="1">
      <alignment horizontal="center" vertical="center" wrapText="1" readingOrder="1"/>
    </xf>
    <xf numFmtId="9" fontId="5" fillId="2" borderId="16" xfId="1" applyFont="1" applyFill="1" applyBorder="1" applyAlignment="1">
      <alignment horizontal="center" vertical="center" wrapText="1" readingOrder="1"/>
    </xf>
    <xf numFmtId="0" fontId="3" fillId="0" borderId="1" xfId="0" applyFont="1" applyBorder="1" applyAlignment="1">
      <alignment vertical="center" wrapText="1" readingOrder="1"/>
    </xf>
    <xf numFmtId="0" fontId="4" fillId="2" borderId="1" xfId="0" applyFont="1" applyFill="1" applyBorder="1" applyAlignment="1">
      <alignment vertical="center" wrapText="1" readingOrder="1"/>
    </xf>
    <xf numFmtId="0" fontId="8" fillId="8" borderId="5" xfId="0" applyFont="1" applyFill="1" applyBorder="1" applyAlignment="1">
      <alignment vertical="center" wrapText="1"/>
    </xf>
    <xf numFmtId="0" fontId="2" fillId="3" borderId="15" xfId="0" applyFont="1" applyFill="1" applyBorder="1" applyAlignment="1">
      <alignment vertical="center" wrapText="1" readingOrder="1"/>
    </xf>
    <xf numFmtId="0" fontId="1" fillId="0" borderId="3" xfId="0" applyFont="1" applyBorder="1" applyAlignment="1">
      <alignment vertical="center" wrapText="1"/>
    </xf>
    <xf numFmtId="0" fontId="3" fillId="0" borderId="15" xfId="0" applyFont="1" applyBorder="1" applyAlignment="1">
      <alignment vertical="center" wrapText="1" readingOrder="1"/>
    </xf>
    <xf numFmtId="0" fontId="1" fillId="0" borderId="2" xfId="0" applyFont="1" applyBorder="1" applyAlignment="1">
      <alignment vertical="center" wrapText="1"/>
    </xf>
    <xf numFmtId="0" fontId="2" fillId="2" borderId="15" xfId="0" applyFont="1" applyFill="1" applyBorder="1" applyAlignment="1">
      <alignment vertical="center" wrapText="1" readingOrder="1"/>
    </xf>
    <xf numFmtId="0" fontId="3" fillId="0" borderId="15" xfId="0" applyFont="1" applyBorder="1" applyAlignment="1">
      <alignment horizontal="left" vertical="center" wrapText="1" readingOrder="1"/>
    </xf>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2" fillId="3" borderId="15" xfId="0" applyFont="1" applyFill="1" applyBorder="1" applyAlignment="1">
      <alignment horizontal="left" vertical="center" wrapText="1" readingOrder="1"/>
    </xf>
    <xf numFmtId="0" fontId="1" fillId="0" borderId="0" xfId="0" applyFont="1" applyAlignment="1">
      <alignment vertical="center"/>
    </xf>
    <xf numFmtId="0" fontId="1" fillId="0" borderId="0" xfId="0" applyFont="1" applyAlignment="1">
      <alignment horizontal="left" vertical="center"/>
    </xf>
    <xf numFmtId="0" fontId="3" fillId="0" borderId="15" xfId="0" applyFont="1" applyBorder="1" applyAlignment="1">
      <alignment horizontal="left" vertical="center" wrapText="1" readingOrder="1"/>
    </xf>
    <xf numFmtId="0" fontId="3" fillId="0" borderId="2" xfId="0" applyFont="1" applyBorder="1" applyAlignment="1">
      <alignment horizontal="center" vertical="center" wrapText="1" readingOrder="1"/>
    </xf>
    <xf numFmtId="167" fontId="3" fillId="0" borderId="2" xfId="0" applyNumberFormat="1" applyFont="1" applyBorder="1" applyAlignment="1">
      <alignment horizontal="center" vertical="center" wrapText="1" readingOrder="1"/>
    </xf>
    <xf numFmtId="0" fontId="1" fillId="0" borderId="2" xfId="0" applyFont="1" applyBorder="1" applyAlignment="1">
      <alignment horizontal="left" vertical="center" wrapText="1"/>
    </xf>
    <xf numFmtId="0" fontId="10" fillId="0" borderId="2" xfId="0" applyFont="1" applyBorder="1" applyAlignment="1">
      <alignment horizontal="left" vertical="center" wrapText="1"/>
    </xf>
    <xf numFmtId="0" fontId="1" fillId="0" borderId="0" xfId="0" applyFont="1" applyAlignment="1">
      <alignment horizontal="center" vertical="center"/>
    </xf>
    <xf numFmtId="0" fontId="15" fillId="7" borderId="19" xfId="0" applyFont="1" applyFill="1" applyBorder="1" applyAlignment="1">
      <alignment horizontal="center" vertical="center" wrapText="1" readingOrder="1"/>
    </xf>
    <xf numFmtId="9" fontId="14" fillId="7" borderId="20" xfId="1" applyFont="1" applyFill="1" applyBorder="1" applyAlignment="1">
      <alignment horizontal="center" vertical="center" wrapText="1" readingOrder="1"/>
    </xf>
    <xf numFmtId="0" fontId="14" fillId="7" borderId="17" xfId="0" applyFont="1" applyFill="1" applyBorder="1" applyAlignment="1">
      <alignment horizontal="left" vertical="center" wrapText="1" readingOrder="1"/>
    </xf>
    <xf numFmtId="0" fontId="15" fillId="8" borderId="18" xfId="0" applyFont="1" applyFill="1" applyBorder="1" applyAlignment="1">
      <alignment horizontal="left" vertical="center" wrapText="1"/>
    </xf>
    <xf numFmtId="9" fontId="9" fillId="2" borderId="1" xfId="1" applyFont="1" applyFill="1" applyBorder="1" applyAlignment="1">
      <alignment horizontal="center" vertical="center" wrapText="1" readingOrder="1"/>
    </xf>
    <xf numFmtId="0" fontId="2" fillId="3" borderId="6"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7" fillId="7" borderId="13" xfId="0" applyFont="1" applyFill="1" applyBorder="1" applyAlignment="1">
      <alignment horizontal="lef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BDD6EE"/>
      <rgbColor rgb="00D3D3D3"/>
      <rgbColor rgb="002F5496"/>
      <rgbColor rgb="00C0C0C0"/>
      <rgbColor rgb="00FFFF00"/>
      <rgbColor rgb="00FF00FF"/>
      <rgbColor rgb="0000FFFF"/>
      <rgbColor rgb="00800000"/>
      <rgbColor rgb="00008000"/>
      <rgbColor rgb="00000080"/>
      <rgbColor rgb="00808000"/>
      <rgbColor rgb="00800080"/>
      <rgbColor rgb="00008080"/>
      <rgbColor rgb="000000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2217964</xdr:colOff>
      <xdr:row>5</xdr:row>
      <xdr:rowOff>163285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3607" y="0"/>
          <a:ext cx="2217964" cy="1523999"/>
        </a:xfrm>
        <a:prstGeom prst="rect">
          <a:avLst/>
        </a:prstGeom>
      </xdr:spPr>
    </xdr:pic>
    <xdr:clientData/>
  </xdr:twoCellAnchor>
  <xdr:twoCellAnchor>
    <xdr:from>
      <xdr:col>5</xdr:col>
      <xdr:colOff>2738212</xdr:colOff>
      <xdr:row>0</xdr:row>
      <xdr:rowOff>27212</xdr:rowOff>
    </xdr:from>
    <xdr:to>
      <xdr:col>6</xdr:col>
      <xdr:colOff>1660073</xdr:colOff>
      <xdr:row>5</xdr:row>
      <xdr:rowOff>105682</xdr:rowOff>
    </xdr:to>
    <xdr:pic>
      <xdr:nvPicPr>
        <xdr:cNvPr id="4" name="Picture 1">
          <a:extLst>
            <a:ext uri="{FF2B5EF4-FFF2-40B4-BE49-F238E27FC236}">
              <a16:creationId xmlns:a16="http://schemas.microsoft.com/office/drawing/2014/main" id="{0E9434F1-D63A-4EF0-9172-77F77FAA01EF}"/>
            </a:ext>
          </a:extLst>
        </xdr:cNvPr>
        <xdr:cNvPicPr/>
      </xdr:nvPicPr>
      <xdr:blipFill>
        <a:blip xmlns:r="http://schemas.openxmlformats.org/officeDocument/2006/relationships" r:embed="rId2" cstate="print"/>
        <a:stretch>
          <a:fillRect/>
        </a:stretch>
      </xdr:blipFill>
      <xdr:spPr>
        <a:xfrm>
          <a:off x="16944069" y="27212"/>
          <a:ext cx="1901825" cy="14391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8"/>
  <sheetViews>
    <sheetView showGridLines="0" tabSelected="1" view="pageBreakPreview" zoomScale="60" zoomScaleNormal="70" workbookViewId="0">
      <pane ySplit="7" topLeftCell="A8" activePane="bottomLeft" state="frozen"/>
      <selection pane="bottomLeft" activeCell="B1" sqref="B1:B6"/>
    </sheetView>
  </sheetViews>
  <sheetFormatPr baseColWidth="10" defaultRowHeight="14.75" x14ac:dyDescent="0.75"/>
  <cols>
    <col min="1" max="1" width="8.984375E-2" customWidth="1"/>
    <col min="2" max="2" width="61.1328125" customWidth="1"/>
    <col min="3" max="3" width="70.76953125" customWidth="1"/>
    <col min="4" max="4" width="49.36328125" customWidth="1"/>
    <col min="5" max="5" width="21.953125" customWidth="1"/>
    <col min="6" max="6" width="42.7265625" customWidth="1"/>
    <col min="7" max="7" width="24.36328125" style="9" customWidth="1"/>
  </cols>
  <sheetData>
    <row r="1" spans="1:7" ht="21" customHeight="1" x14ac:dyDescent="0.75">
      <c r="B1" s="5"/>
    </row>
    <row r="2" spans="1:7" ht="21" customHeight="1" x14ac:dyDescent="0.75">
      <c r="B2" s="5"/>
      <c r="C2" s="36" t="s">
        <v>743</v>
      </c>
      <c r="D2" s="36"/>
      <c r="E2" s="36"/>
    </row>
    <row r="3" spans="1:7" ht="21" customHeight="1" x14ac:dyDescent="1.1000000000000001">
      <c r="B3" s="5"/>
      <c r="C3" s="37" t="s">
        <v>744</v>
      </c>
      <c r="D3" s="37"/>
      <c r="E3" s="37"/>
    </row>
    <row r="4" spans="1:7" ht="21" customHeight="1" x14ac:dyDescent="0.75">
      <c r="B4" s="5"/>
      <c r="C4" s="38" t="s">
        <v>745</v>
      </c>
      <c r="D4" s="38"/>
      <c r="E4" s="38"/>
    </row>
    <row r="5" spans="1:7" ht="21" customHeight="1" x14ac:dyDescent="1.1000000000000001">
      <c r="B5" s="5"/>
      <c r="C5" s="39" t="s">
        <v>747</v>
      </c>
      <c r="D5" s="39"/>
      <c r="E5" s="39"/>
    </row>
    <row r="6" spans="1:7" ht="21" customHeight="1" x14ac:dyDescent="0.75">
      <c r="B6" s="5"/>
      <c r="C6" s="40">
        <v>2025</v>
      </c>
      <c r="D6" s="40"/>
      <c r="E6" s="40"/>
    </row>
    <row r="7" spans="1:7" ht="21" customHeight="1" thickBot="1" x14ac:dyDescent="0.9">
      <c r="C7" s="34" t="s">
        <v>746</v>
      </c>
      <c r="D7" s="35"/>
    </row>
    <row r="8" spans="1:7" ht="27.5" customHeight="1" x14ac:dyDescent="0.75">
      <c r="A8" s="18" t="s">
        <v>2</v>
      </c>
      <c r="B8" s="19"/>
      <c r="C8" s="19" t="s">
        <v>3</v>
      </c>
      <c r="D8" s="19" t="s">
        <v>4</v>
      </c>
      <c r="E8" s="20" t="s">
        <v>1</v>
      </c>
      <c r="F8" s="21"/>
      <c r="G8" s="22"/>
    </row>
    <row r="9" spans="1:7" ht="29.5" customHeight="1" x14ac:dyDescent="0.75">
      <c r="A9" s="23"/>
      <c r="B9" s="10"/>
      <c r="C9" s="10"/>
      <c r="D9" s="10"/>
      <c r="E9" s="11" t="s">
        <v>5</v>
      </c>
      <c r="F9" s="11" t="s">
        <v>735</v>
      </c>
      <c r="G9" s="24" t="s">
        <v>736</v>
      </c>
    </row>
    <row r="10" spans="1:7" ht="37.25" customHeight="1" x14ac:dyDescent="0.75">
      <c r="A10" s="80" t="s">
        <v>6</v>
      </c>
      <c r="B10" s="55"/>
      <c r="C10" s="13" t="s">
        <v>0</v>
      </c>
      <c r="D10" s="13" t="s">
        <v>0</v>
      </c>
      <c r="E10" s="14" t="s">
        <v>0</v>
      </c>
      <c r="F10" s="14" t="s">
        <v>0</v>
      </c>
      <c r="G10" s="26">
        <f>G11</f>
        <v>9.1162790697674426E-2</v>
      </c>
    </row>
    <row r="11" spans="1:7" x14ac:dyDescent="0.75">
      <c r="A11" s="64" t="s">
        <v>7</v>
      </c>
      <c r="B11" s="49"/>
      <c r="C11" s="49"/>
      <c r="D11" s="57"/>
      <c r="E11" s="41" t="s">
        <v>0</v>
      </c>
      <c r="F11" s="41" t="s">
        <v>0</v>
      </c>
      <c r="G11" s="42">
        <f>AVERAGE(G12:G16)</f>
        <v>9.1162790697674426E-2</v>
      </c>
    </row>
    <row r="12" spans="1:7" ht="64.349999999999994" customHeight="1" x14ac:dyDescent="0.75">
      <c r="A12" s="58" t="s">
        <v>8</v>
      </c>
      <c r="B12" s="49"/>
      <c r="C12" s="53" t="s">
        <v>9</v>
      </c>
      <c r="D12" s="53" t="s">
        <v>10</v>
      </c>
      <c r="E12" s="43">
        <v>3</v>
      </c>
      <c r="F12" s="44">
        <v>0</v>
      </c>
      <c r="G12" s="45">
        <f>IFERROR(F12/E12,0)</f>
        <v>0</v>
      </c>
    </row>
    <row r="13" spans="1:7" ht="64.349999999999994" customHeight="1" x14ac:dyDescent="0.75">
      <c r="A13" s="58" t="s">
        <v>11</v>
      </c>
      <c r="B13" s="49"/>
      <c r="C13" s="53" t="s">
        <v>12</v>
      </c>
      <c r="D13" s="53" t="s">
        <v>13</v>
      </c>
      <c r="E13" s="43">
        <v>2</v>
      </c>
      <c r="F13" s="44">
        <v>0</v>
      </c>
      <c r="G13" s="45">
        <f t="shared" ref="G13:G16" si="0">IFERROR(F13/E13,0)</f>
        <v>0</v>
      </c>
    </row>
    <row r="14" spans="1:7" ht="64.349999999999994" customHeight="1" x14ac:dyDescent="0.75">
      <c r="A14" s="58" t="s">
        <v>14</v>
      </c>
      <c r="B14" s="49"/>
      <c r="C14" s="53" t="s">
        <v>15</v>
      </c>
      <c r="D14" s="53" t="s">
        <v>16</v>
      </c>
      <c r="E14" s="43">
        <v>215</v>
      </c>
      <c r="F14" s="43">
        <v>98</v>
      </c>
      <c r="G14" s="45">
        <f t="shared" si="0"/>
        <v>0.45581395348837211</v>
      </c>
    </row>
    <row r="15" spans="1:7" ht="64.349999999999994" customHeight="1" x14ac:dyDescent="0.75">
      <c r="A15" s="58" t="s">
        <v>17</v>
      </c>
      <c r="B15" s="49"/>
      <c r="C15" s="53" t="s">
        <v>18</v>
      </c>
      <c r="D15" s="53" t="s">
        <v>19</v>
      </c>
      <c r="E15" s="43">
        <v>3</v>
      </c>
      <c r="F15" s="44">
        <v>0</v>
      </c>
      <c r="G15" s="45">
        <f t="shared" si="0"/>
        <v>0</v>
      </c>
    </row>
    <row r="16" spans="1:7" ht="64.349999999999994" customHeight="1" x14ac:dyDescent="0.75">
      <c r="A16" s="58" t="s">
        <v>20</v>
      </c>
      <c r="B16" s="49"/>
      <c r="C16" s="53" t="s">
        <v>21</v>
      </c>
      <c r="D16" s="53" t="s">
        <v>0</v>
      </c>
      <c r="E16" s="43">
        <v>4</v>
      </c>
      <c r="F16" s="43">
        <v>0</v>
      </c>
      <c r="G16" s="45">
        <f t="shared" si="0"/>
        <v>0</v>
      </c>
    </row>
    <row r="17" spans="1:7" x14ac:dyDescent="0.75">
      <c r="A17" s="28" t="s">
        <v>0</v>
      </c>
      <c r="B17" s="6"/>
      <c r="C17" s="3" t="s">
        <v>0</v>
      </c>
      <c r="D17" s="3" t="s">
        <v>0</v>
      </c>
      <c r="E17" s="44" t="s">
        <v>0</v>
      </c>
      <c r="F17" s="44" t="s">
        <v>0</v>
      </c>
      <c r="G17" s="45"/>
    </row>
    <row r="18" spans="1:7" ht="31.25" customHeight="1" x14ac:dyDescent="0.75">
      <c r="A18" s="80" t="s">
        <v>22</v>
      </c>
      <c r="B18" s="55"/>
      <c r="C18" s="13" t="s">
        <v>0</v>
      </c>
      <c r="D18" s="13" t="s">
        <v>0</v>
      </c>
      <c r="E18" s="15" t="s">
        <v>0</v>
      </c>
      <c r="F18" s="15" t="s">
        <v>0</v>
      </c>
      <c r="G18" s="29">
        <f>G19</f>
        <v>0.72892651451939316</v>
      </c>
    </row>
    <row r="19" spans="1:7" x14ac:dyDescent="0.75">
      <c r="A19" s="27" t="s">
        <v>23</v>
      </c>
      <c r="B19" s="6"/>
      <c r="C19" s="6"/>
      <c r="D19" s="7"/>
      <c r="E19" s="41" t="s">
        <v>0</v>
      </c>
      <c r="F19" s="41" t="s">
        <v>0</v>
      </c>
      <c r="G19" s="42">
        <f>AVERAGE(G20:G24)</f>
        <v>0.72892651451939316</v>
      </c>
    </row>
    <row r="20" spans="1:7" ht="67.5" customHeight="1" x14ac:dyDescent="0.75">
      <c r="A20" s="58" t="s">
        <v>24</v>
      </c>
      <c r="B20" s="49"/>
      <c r="C20" s="53" t="s">
        <v>25</v>
      </c>
      <c r="D20" s="53" t="s">
        <v>26</v>
      </c>
      <c r="E20" s="43">
        <v>348</v>
      </c>
      <c r="F20" s="43">
        <v>121</v>
      </c>
      <c r="G20" s="45">
        <f t="shared" ref="G20:G24" si="1">IFERROR(F20/E20,0)</f>
        <v>0.34770114942528735</v>
      </c>
    </row>
    <row r="21" spans="1:7" ht="67.5" customHeight="1" x14ac:dyDescent="0.75">
      <c r="A21" s="58" t="s">
        <v>27</v>
      </c>
      <c r="B21" s="49"/>
      <c r="C21" s="53" t="s">
        <v>28</v>
      </c>
      <c r="D21" s="53" t="s">
        <v>29</v>
      </c>
      <c r="E21" s="43">
        <v>83</v>
      </c>
      <c r="F21" s="43">
        <v>66</v>
      </c>
      <c r="G21" s="45">
        <f t="shared" si="1"/>
        <v>0.79518072289156627</v>
      </c>
    </row>
    <row r="22" spans="1:7" ht="67.5" customHeight="1" x14ac:dyDescent="0.75">
      <c r="A22" s="58" t="s">
        <v>30</v>
      </c>
      <c r="B22" s="49"/>
      <c r="C22" s="53" t="s">
        <v>31</v>
      </c>
      <c r="D22" s="53" t="s">
        <v>32</v>
      </c>
      <c r="E22" s="43">
        <v>17</v>
      </c>
      <c r="F22" s="43">
        <v>6</v>
      </c>
      <c r="G22" s="45">
        <f t="shared" si="1"/>
        <v>0.35294117647058826</v>
      </c>
    </row>
    <row r="23" spans="1:7" ht="67.5" customHeight="1" x14ac:dyDescent="0.75">
      <c r="A23" s="58" t="s">
        <v>33</v>
      </c>
      <c r="B23" s="49"/>
      <c r="C23" s="53" t="s">
        <v>34</v>
      </c>
      <c r="D23" s="53" t="s">
        <v>35</v>
      </c>
      <c r="E23" s="43">
        <v>28</v>
      </c>
      <c r="F23" s="43">
        <v>3</v>
      </c>
      <c r="G23" s="45">
        <f t="shared" si="1"/>
        <v>0.10714285714285714</v>
      </c>
    </row>
    <row r="24" spans="1:7" ht="67.5" customHeight="1" x14ac:dyDescent="0.75">
      <c r="A24" s="58" t="s">
        <v>36</v>
      </c>
      <c r="B24" s="49"/>
      <c r="C24" s="53" t="s">
        <v>37</v>
      </c>
      <c r="D24" s="53" t="s">
        <v>38</v>
      </c>
      <c r="E24" s="43">
        <v>24</v>
      </c>
      <c r="F24" s="43">
        <v>49</v>
      </c>
      <c r="G24" s="45">
        <f t="shared" si="1"/>
        <v>2.0416666666666665</v>
      </c>
    </row>
    <row r="25" spans="1:7" x14ac:dyDescent="0.75">
      <c r="A25" s="28" t="s">
        <v>0</v>
      </c>
      <c r="B25" s="6"/>
      <c r="C25" s="3" t="s">
        <v>0</v>
      </c>
      <c r="D25" s="3" t="s">
        <v>0</v>
      </c>
      <c r="E25" s="44" t="s">
        <v>0</v>
      </c>
      <c r="F25" s="44" t="s">
        <v>0</v>
      </c>
      <c r="G25" s="45"/>
    </row>
    <row r="26" spans="1:7" ht="35" customHeight="1" x14ac:dyDescent="0.75">
      <c r="A26" s="80" t="s">
        <v>39</v>
      </c>
      <c r="B26" s="55"/>
      <c r="C26" s="14" t="s">
        <v>0</v>
      </c>
      <c r="D26" s="14" t="s">
        <v>0</v>
      </c>
      <c r="E26" s="15" t="s">
        <v>0</v>
      </c>
      <c r="F26" s="15" t="s">
        <v>0</v>
      </c>
      <c r="G26" s="29">
        <f>AVERAGE(G27,G38,G47,G56,G64)</f>
        <v>0.21063586545729404</v>
      </c>
    </row>
    <row r="27" spans="1:7" ht="29.25" customHeight="1" x14ac:dyDescent="0.75">
      <c r="A27" s="64" t="s">
        <v>40</v>
      </c>
      <c r="B27" s="49"/>
      <c r="C27" s="49"/>
      <c r="D27" s="57"/>
      <c r="E27" s="41" t="s">
        <v>0</v>
      </c>
      <c r="F27" s="41" t="s">
        <v>0</v>
      </c>
      <c r="G27" s="42">
        <f>AVERAGE(G28:G36)</f>
        <v>0.1759259259259259</v>
      </c>
    </row>
    <row r="28" spans="1:7" ht="108.85" customHeight="1" x14ac:dyDescent="0.75">
      <c r="A28" s="58" t="s">
        <v>41</v>
      </c>
      <c r="B28" s="49"/>
      <c r="C28" s="53" t="s">
        <v>42</v>
      </c>
      <c r="D28" s="53" t="s">
        <v>43</v>
      </c>
      <c r="E28" s="43">
        <v>24</v>
      </c>
      <c r="F28" s="43">
        <v>15</v>
      </c>
      <c r="G28" s="45">
        <f t="shared" ref="G28:G36" si="2">IFERROR(F28/E28,0)</f>
        <v>0.625</v>
      </c>
    </row>
    <row r="29" spans="1:7" ht="68.349999999999994" customHeight="1" x14ac:dyDescent="0.75">
      <c r="A29" s="58" t="s">
        <v>44</v>
      </c>
      <c r="B29" s="49"/>
      <c r="C29" s="53" t="s">
        <v>45</v>
      </c>
      <c r="D29" s="53" t="s">
        <v>46</v>
      </c>
      <c r="E29" s="43">
        <v>3</v>
      </c>
      <c r="F29" s="44">
        <v>0</v>
      </c>
      <c r="G29" s="45">
        <f t="shared" si="2"/>
        <v>0</v>
      </c>
    </row>
    <row r="30" spans="1:7" ht="68.349999999999994" customHeight="1" x14ac:dyDescent="0.75">
      <c r="A30" s="58" t="s">
        <v>47</v>
      </c>
      <c r="B30" s="49"/>
      <c r="C30" s="53" t="s">
        <v>48</v>
      </c>
      <c r="D30" s="53" t="s">
        <v>49</v>
      </c>
      <c r="E30" s="43">
        <v>12</v>
      </c>
      <c r="F30" s="43">
        <v>2</v>
      </c>
      <c r="G30" s="45">
        <f t="shared" si="2"/>
        <v>0.16666666666666666</v>
      </c>
    </row>
    <row r="31" spans="1:7" ht="108.85" customHeight="1" x14ac:dyDescent="0.75">
      <c r="A31" s="58" t="s">
        <v>50</v>
      </c>
      <c r="B31" s="49"/>
      <c r="C31" s="53" t="s">
        <v>51</v>
      </c>
      <c r="D31" s="53" t="s">
        <v>52</v>
      </c>
      <c r="E31" s="43">
        <v>1</v>
      </c>
      <c r="F31" s="44">
        <v>0</v>
      </c>
      <c r="G31" s="45">
        <f t="shared" si="2"/>
        <v>0</v>
      </c>
    </row>
    <row r="32" spans="1:7" ht="85.5" customHeight="1" x14ac:dyDescent="0.75">
      <c r="A32" s="58" t="s">
        <v>53</v>
      </c>
      <c r="B32" s="49"/>
      <c r="C32" s="53" t="s">
        <v>54</v>
      </c>
      <c r="D32" s="53" t="s">
        <v>55</v>
      </c>
      <c r="E32" s="43">
        <v>720</v>
      </c>
      <c r="F32" s="43">
        <v>317</v>
      </c>
      <c r="G32" s="45">
        <f t="shared" si="2"/>
        <v>0.44027777777777777</v>
      </c>
    </row>
    <row r="33" spans="1:7" ht="62.35" customHeight="1" x14ac:dyDescent="0.75">
      <c r="A33" s="58" t="s">
        <v>56</v>
      </c>
      <c r="B33" s="49"/>
      <c r="C33" s="53" t="s">
        <v>54</v>
      </c>
      <c r="D33" s="53" t="s">
        <v>57</v>
      </c>
      <c r="E33" s="43">
        <v>720</v>
      </c>
      <c r="F33" s="43">
        <v>253</v>
      </c>
      <c r="G33" s="45">
        <f t="shared" si="2"/>
        <v>0.35138888888888886</v>
      </c>
    </row>
    <row r="34" spans="1:7" ht="62.35" customHeight="1" x14ac:dyDescent="0.75">
      <c r="A34" s="58" t="s">
        <v>58</v>
      </c>
      <c r="B34" s="49"/>
      <c r="C34" s="53" t="s">
        <v>59</v>
      </c>
      <c r="D34" s="53" t="s">
        <v>60</v>
      </c>
      <c r="E34" s="43">
        <v>3</v>
      </c>
      <c r="F34" s="44">
        <v>0</v>
      </c>
      <c r="G34" s="45">
        <f t="shared" si="2"/>
        <v>0</v>
      </c>
    </row>
    <row r="35" spans="1:7" ht="78" customHeight="1" x14ac:dyDescent="0.75">
      <c r="A35" s="58" t="s">
        <v>61</v>
      </c>
      <c r="B35" s="49"/>
      <c r="C35" s="53" t="s">
        <v>62</v>
      </c>
      <c r="D35" s="53" t="s">
        <v>63</v>
      </c>
      <c r="E35" s="43">
        <v>1</v>
      </c>
      <c r="F35" s="44">
        <v>0</v>
      </c>
      <c r="G35" s="45">
        <f t="shared" si="2"/>
        <v>0</v>
      </c>
    </row>
    <row r="36" spans="1:7" ht="72" customHeight="1" x14ac:dyDescent="0.75">
      <c r="A36" s="58" t="s">
        <v>64</v>
      </c>
      <c r="B36" s="49"/>
      <c r="C36" s="53" t="s">
        <v>65</v>
      </c>
      <c r="D36" s="53" t="s">
        <v>66</v>
      </c>
      <c r="E36" s="43">
        <v>1</v>
      </c>
      <c r="F36" s="44">
        <v>0</v>
      </c>
      <c r="G36" s="45">
        <f t="shared" si="2"/>
        <v>0</v>
      </c>
    </row>
    <row r="37" spans="1:7" ht="14.25" customHeight="1" x14ac:dyDescent="0.75">
      <c r="A37" s="58" t="s">
        <v>0</v>
      </c>
      <c r="B37" s="49"/>
      <c r="C37" s="53" t="s">
        <v>0</v>
      </c>
      <c r="D37" s="53" t="s">
        <v>0</v>
      </c>
      <c r="E37" s="44" t="s">
        <v>0</v>
      </c>
      <c r="F37" s="44" t="s">
        <v>0</v>
      </c>
      <c r="G37" s="45"/>
    </row>
    <row r="38" spans="1:7" ht="33" customHeight="1" x14ac:dyDescent="0.75">
      <c r="A38" s="56" t="s">
        <v>67</v>
      </c>
      <c r="B38" s="49"/>
      <c r="C38" s="49"/>
      <c r="D38" s="57"/>
      <c r="E38" s="41" t="s">
        <v>0</v>
      </c>
      <c r="F38" s="41" t="s">
        <v>0</v>
      </c>
      <c r="G38" s="42">
        <f>AVERAGE(G39:G45)</f>
        <v>0.10572562358276645</v>
      </c>
    </row>
    <row r="39" spans="1:7" ht="51.85" customHeight="1" x14ac:dyDescent="0.75">
      <c r="A39" s="58" t="s">
        <v>68</v>
      </c>
      <c r="B39" s="49"/>
      <c r="C39" s="53" t="s">
        <v>69</v>
      </c>
      <c r="D39" s="53" t="s">
        <v>70</v>
      </c>
      <c r="E39" s="43">
        <v>7</v>
      </c>
      <c r="F39" s="43">
        <v>1</v>
      </c>
      <c r="G39" s="45">
        <f t="shared" ref="G39:G45" si="3">IFERROR(F39/E39,0)</f>
        <v>0.14285714285714285</v>
      </c>
    </row>
    <row r="40" spans="1:7" ht="51.85" customHeight="1" x14ac:dyDescent="0.75">
      <c r="A40" s="58" t="s">
        <v>71</v>
      </c>
      <c r="B40" s="49"/>
      <c r="C40" s="53" t="s">
        <v>72</v>
      </c>
      <c r="D40" s="53" t="s">
        <v>73</v>
      </c>
      <c r="E40" s="43">
        <v>1</v>
      </c>
      <c r="F40" s="44">
        <v>0</v>
      </c>
      <c r="G40" s="45">
        <f t="shared" si="3"/>
        <v>0</v>
      </c>
    </row>
    <row r="41" spans="1:7" ht="108.85" customHeight="1" x14ac:dyDescent="0.75">
      <c r="A41" s="58" t="s">
        <v>74</v>
      </c>
      <c r="B41" s="49"/>
      <c r="C41" s="53" t="s">
        <v>75</v>
      </c>
      <c r="D41" s="53" t="s">
        <v>76</v>
      </c>
      <c r="E41" s="43">
        <v>2</v>
      </c>
      <c r="F41" s="44">
        <v>0</v>
      </c>
      <c r="G41" s="45">
        <f t="shared" si="3"/>
        <v>0</v>
      </c>
    </row>
    <row r="42" spans="1:7" ht="70.5" customHeight="1" x14ac:dyDescent="0.75">
      <c r="A42" s="58" t="s">
        <v>77</v>
      </c>
      <c r="B42" s="49"/>
      <c r="C42" s="53" t="s">
        <v>78</v>
      </c>
      <c r="D42" s="53" t="s">
        <v>79</v>
      </c>
      <c r="E42" s="43">
        <v>1</v>
      </c>
      <c r="F42" s="44">
        <v>0</v>
      </c>
      <c r="G42" s="45">
        <f t="shared" si="3"/>
        <v>0</v>
      </c>
    </row>
    <row r="43" spans="1:7" ht="48.75" customHeight="1" x14ac:dyDescent="0.75">
      <c r="A43" s="58" t="s">
        <v>80</v>
      </c>
      <c r="B43" s="49"/>
      <c r="C43" s="53" t="s">
        <v>81</v>
      </c>
      <c r="D43" s="53" t="s">
        <v>0</v>
      </c>
      <c r="E43" s="43">
        <v>144</v>
      </c>
      <c r="F43" s="43">
        <v>86</v>
      </c>
      <c r="G43" s="45">
        <f t="shared" si="3"/>
        <v>0.59722222222222221</v>
      </c>
    </row>
    <row r="44" spans="1:7" ht="62.25" customHeight="1" x14ac:dyDescent="0.75">
      <c r="A44" s="58" t="s">
        <v>82</v>
      </c>
      <c r="B44" s="49"/>
      <c r="C44" s="53" t="s">
        <v>83</v>
      </c>
      <c r="D44" s="53" t="s">
        <v>84</v>
      </c>
      <c r="E44" s="43">
        <v>3</v>
      </c>
      <c r="F44" s="44">
        <v>0</v>
      </c>
      <c r="G44" s="45">
        <f t="shared" si="3"/>
        <v>0</v>
      </c>
    </row>
    <row r="45" spans="1:7" ht="68.25" customHeight="1" x14ac:dyDescent="0.75">
      <c r="A45" s="58" t="s">
        <v>85</v>
      </c>
      <c r="B45" s="49"/>
      <c r="C45" s="53" t="s">
        <v>86</v>
      </c>
      <c r="D45" s="53" t="s">
        <v>87</v>
      </c>
      <c r="E45" s="43">
        <v>4</v>
      </c>
      <c r="F45" s="44">
        <v>0</v>
      </c>
      <c r="G45" s="45">
        <f t="shared" si="3"/>
        <v>0</v>
      </c>
    </row>
    <row r="46" spans="1:7" ht="14.25" customHeight="1" x14ac:dyDescent="0.75">
      <c r="A46" s="58" t="s">
        <v>0</v>
      </c>
      <c r="B46" s="49"/>
      <c r="C46" s="53" t="s">
        <v>0</v>
      </c>
      <c r="D46" s="53" t="s">
        <v>0</v>
      </c>
      <c r="E46" s="44" t="s">
        <v>0</v>
      </c>
      <c r="F46" s="44" t="s">
        <v>0</v>
      </c>
      <c r="G46" s="45"/>
    </row>
    <row r="47" spans="1:7" x14ac:dyDescent="0.75">
      <c r="A47" s="56" t="s">
        <v>88</v>
      </c>
      <c r="B47" s="49"/>
      <c r="C47" s="49"/>
      <c r="D47" s="57"/>
      <c r="E47" s="41" t="s">
        <v>0</v>
      </c>
      <c r="F47" s="41" t="s">
        <v>0</v>
      </c>
      <c r="G47" s="42">
        <f>AVERAGE(G48:G54)</f>
        <v>0.13095238095238096</v>
      </c>
    </row>
    <row r="48" spans="1:7" ht="75" customHeight="1" x14ac:dyDescent="0.75">
      <c r="A48" s="58" t="s">
        <v>89</v>
      </c>
      <c r="B48" s="49"/>
      <c r="C48" s="53" t="s">
        <v>90</v>
      </c>
      <c r="D48" s="53" t="s">
        <v>91</v>
      </c>
      <c r="E48" s="43">
        <v>1</v>
      </c>
      <c r="F48" s="44">
        <v>0</v>
      </c>
      <c r="G48" s="45">
        <f t="shared" ref="G48:G54" si="4">IFERROR(F48/E48,0)</f>
        <v>0</v>
      </c>
    </row>
    <row r="49" spans="1:7" ht="129.75" customHeight="1" x14ac:dyDescent="0.75">
      <c r="A49" s="58" t="s">
        <v>92</v>
      </c>
      <c r="B49" s="49"/>
      <c r="C49" s="53" t="s">
        <v>93</v>
      </c>
      <c r="D49" s="53" t="s">
        <v>91</v>
      </c>
      <c r="E49" s="43">
        <v>1</v>
      </c>
      <c r="F49" s="44">
        <v>0</v>
      </c>
      <c r="G49" s="45">
        <f t="shared" si="4"/>
        <v>0</v>
      </c>
    </row>
    <row r="50" spans="1:7" ht="89.25" customHeight="1" x14ac:dyDescent="0.75">
      <c r="A50" s="58" t="s">
        <v>94</v>
      </c>
      <c r="B50" s="49"/>
      <c r="C50" s="53" t="s">
        <v>95</v>
      </c>
      <c r="D50" s="53" t="s">
        <v>91</v>
      </c>
      <c r="E50" s="43">
        <v>1</v>
      </c>
      <c r="F50" s="44">
        <v>0</v>
      </c>
      <c r="G50" s="45">
        <f t="shared" si="4"/>
        <v>0</v>
      </c>
    </row>
    <row r="51" spans="1:7" ht="108.85" customHeight="1" x14ac:dyDescent="0.75">
      <c r="A51" s="58" t="s">
        <v>96</v>
      </c>
      <c r="B51" s="49"/>
      <c r="C51" s="53" t="s">
        <v>97</v>
      </c>
      <c r="D51" s="53" t="s">
        <v>91</v>
      </c>
      <c r="E51" s="43">
        <v>3</v>
      </c>
      <c r="F51" s="44">
        <v>0</v>
      </c>
      <c r="G51" s="45">
        <f t="shared" si="4"/>
        <v>0</v>
      </c>
    </row>
    <row r="52" spans="1:7" ht="79.5" customHeight="1" x14ac:dyDescent="0.75">
      <c r="A52" s="58" t="s">
        <v>98</v>
      </c>
      <c r="B52" s="49"/>
      <c r="C52" s="53" t="s">
        <v>99</v>
      </c>
      <c r="D52" s="53" t="s">
        <v>91</v>
      </c>
      <c r="E52" s="43">
        <v>4</v>
      </c>
      <c r="F52" s="44">
        <v>0</v>
      </c>
      <c r="G52" s="45">
        <f t="shared" si="4"/>
        <v>0</v>
      </c>
    </row>
    <row r="53" spans="1:7" ht="63" customHeight="1" x14ac:dyDescent="0.75">
      <c r="A53" s="58" t="s">
        <v>100</v>
      </c>
      <c r="B53" s="49"/>
      <c r="C53" s="53" t="s">
        <v>101</v>
      </c>
      <c r="D53" s="53" t="s">
        <v>102</v>
      </c>
      <c r="E53" s="43">
        <v>12</v>
      </c>
      <c r="F53" s="43">
        <v>3</v>
      </c>
      <c r="G53" s="45">
        <f t="shared" si="4"/>
        <v>0.25</v>
      </c>
    </row>
    <row r="54" spans="1:7" ht="108.85" customHeight="1" x14ac:dyDescent="0.75">
      <c r="A54" s="58" t="s">
        <v>103</v>
      </c>
      <c r="B54" s="49"/>
      <c r="C54" s="53" t="s">
        <v>104</v>
      </c>
      <c r="D54" s="53" t="s">
        <v>91</v>
      </c>
      <c r="E54" s="43">
        <v>3</v>
      </c>
      <c r="F54" s="43">
        <v>2</v>
      </c>
      <c r="G54" s="45">
        <f t="shared" si="4"/>
        <v>0.66666666666666663</v>
      </c>
    </row>
    <row r="55" spans="1:7" ht="16.5" customHeight="1" x14ac:dyDescent="0.75">
      <c r="A55" s="58" t="s">
        <v>0</v>
      </c>
      <c r="B55" s="49"/>
      <c r="C55" s="53" t="s">
        <v>0</v>
      </c>
      <c r="D55" s="53" t="s">
        <v>0</v>
      </c>
      <c r="E55" s="44" t="s">
        <v>0</v>
      </c>
      <c r="F55" s="44" t="s">
        <v>0</v>
      </c>
      <c r="G55" s="45"/>
    </row>
    <row r="56" spans="1:7" x14ac:dyDescent="0.75">
      <c r="A56" s="56" t="s">
        <v>105</v>
      </c>
      <c r="B56" s="49"/>
      <c r="C56" s="49"/>
      <c r="D56" s="57"/>
      <c r="E56" s="41" t="s">
        <v>0</v>
      </c>
      <c r="F56" s="41" t="s">
        <v>0</v>
      </c>
      <c r="G56" s="42">
        <f>AVERAGE(G57:G62)</f>
        <v>0.4739087301587302</v>
      </c>
    </row>
    <row r="57" spans="1:7" ht="75" customHeight="1" x14ac:dyDescent="0.75">
      <c r="A57" s="58" t="s">
        <v>106</v>
      </c>
      <c r="B57" s="49"/>
      <c r="C57" s="53" t="s">
        <v>107</v>
      </c>
      <c r="D57" s="53" t="s">
        <v>108</v>
      </c>
      <c r="E57" s="43">
        <v>10</v>
      </c>
      <c r="F57" s="43">
        <v>9</v>
      </c>
      <c r="G57" s="45">
        <f t="shared" ref="G57:G62" si="5">IFERROR(F57/E57,0)</f>
        <v>0.9</v>
      </c>
    </row>
    <row r="58" spans="1:7" ht="75" customHeight="1" x14ac:dyDescent="0.75">
      <c r="A58" s="58" t="s">
        <v>109</v>
      </c>
      <c r="B58" s="49"/>
      <c r="C58" s="53" t="s">
        <v>110</v>
      </c>
      <c r="D58" s="53" t="s">
        <v>111</v>
      </c>
      <c r="E58" s="43">
        <v>4</v>
      </c>
      <c r="F58" s="43">
        <v>0</v>
      </c>
      <c r="G58" s="45">
        <f t="shared" si="5"/>
        <v>0</v>
      </c>
    </row>
    <row r="59" spans="1:7" ht="81.75" customHeight="1" x14ac:dyDescent="0.75">
      <c r="A59" s="58" t="s">
        <v>112</v>
      </c>
      <c r="B59" s="49"/>
      <c r="C59" s="53" t="s">
        <v>113</v>
      </c>
      <c r="D59" s="53" t="s">
        <v>114</v>
      </c>
      <c r="E59" s="43">
        <v>4</v>
      </c>
      <c r="F59" s="44">
        <v>0</v>
      </c>
      <c r="G59" s="45">
        <f t="shared" si="5"/>
        <v>0</v>
      </c>
    </row>
    <row r="60" spans="1:7" ht="87.75" customHeight="1" x14ac:dyDescent="0.75">
      <c r="A60" s="58" t="s">
        <v>115</v>
      </c>
      <c r="B60" s="49"/>
      <c r="C60" s="53" t="s">
        <v>116</v>
      </c>
      <c r="D60" s="53" t="s">
        <v>117</v>
      </c>
      <c r="E60" s="43">
        <v>6</v>
      </c>
      <c r="F60" s="43">
        <v>7</v>
      </c>
      <c r="G60" s="45">
        <f t="shared" si="5"/>
        <v>1.1666666666666667</v>
      </c>
    </row>
    <row r="61" spans="1:7" ht="108.85" customHeight="1" x14ac:dyDescent="0.75">
      <c r="A61" s="58" t="s">
        <v>118</v>
      </c>
      <c r="B61" s="49"/>
      <c r="C61" s="53" t="s">
        <v>119</v>
      </c>
      <c r="D61" s="53" t="s">
        <v>120</v>
      </c>
      <c r="E61" s="43">
        <v>28</v>
      </c>
      <c r="F61" s="43">
        <v>13</v>
      </c>
      <c r="G61" s="45">
        <f t="shared" si="5"/>
        <v>0.4642857142857143</v>
      </c>
    </row>
    <row r="62" spans="1:7" ht="40.5" customHeight="1" x14ac:dyDescent="0.75">
      <c r="A62" s="58" t="s">
        <v>121</v>
      </c>
      <c r="B62" s="49"/>
      <c r="C62" s="53" t="s">
        <v>122</v>
      </c>
      <c r="D62" s="53" t="s">
        <v>0</v>
      </c>
      <c r="E62" s="43">
        <v>32</v>
      </c>
      <c r="F62" s="43">
        <v>10</v>
      </c>
      <c r="G62" s="45">
        <f t="shared" si="5"/>
        <v>0.3125</v>
      </c>
    </row>
    <row r="63" spans="1:7" ht="21" customHeight="1" x14ac:dyDescent="0.75">
      <c r="A63" s="58" t="s">
        <v>0</v>
      </c>
      <c r="B63" s="49"/>
      <c r="C63" s="53" t="s">
        <v>0</v>
      </c>
      <c r="D63" s="53" t="s">
        <v>0</v>
      </c>
      <c r="E63" s="44" t="s">
        <v>0</v>
      </c>
      <c r="F63" s="44" t="s">
        <v>0</v>
      </c>
      <c r="G63" s="45"/>
    </row>
    <row r="64" spans="1:7" x14ac:dyDescent="0.75">
      <c r="A64" s="56" t="s">
        <v>123</v>
      </c>
      <c r="B64" s="49"/>
      <c r="C64" s="49"/>
      <c r="D64" s="57"/>
      <c r="E64" s="41" t="s">
        <v>0</v>
      </c>
      <c r="F64" s="41" t="s">
        <v>0</v>
      </c>
      <c r="G64" s="42">
        <f>AVERAGE(G65:G67)</f>
        <v>0.16666666666666666</v>
      </c>
    </row>
    <row r="65" spans="1:7" ht="44.5" customHeight="1" x14ac:dyDescent="0.75">
      <c r="A65" s="61" t="s">
        <v>124</v>
      </c>
      <c r="B65" s="62"/>
      <c r="C65" s="63" t="s">
        <v>125</v>
      </c>
      <c r="D65" s="63" t="s">
        <v>126</v>
      </c>
      <c r="E65" s="43">
        <v>4</v>
      </c>
      <c r="F65" s="43">
        <v>1</v>
      </c>
      <c r="G65" s="45">
        <f t="shared" ref="G65:G67" si="6">IFERROR(F65/E65,0)</f>
        <v>0.25</v>
      </c>
    </row>
    <row r="66" spans="1:7" ht="56.25" customHeight="1" x14ac:dyDescent="0.75">
      <c r="A66" s="61" t="s">
        <v>127</v>
      </c>
      <c r="B66" s="62"/>
      <c r="C66" s="63" t="s">
        <v>128</v>
      </c>
      <c r="D66" s="63" t="s">
        <v>120</v>
      </c>
      <c r="E66" s="43">
        <v>4</v>
      </c>
      <c r="F66" s="44">
        <v>0</v>
      </c>
      <c r="G66" s="45">
        <f t="shared" si="6"/>
        <v>0</v>
      </c>
    </row>
    <row r="67" spans="1:7" ht="37.75" customHeight="1" x14ac:dyDescent="0.75">
      <c r="A67" s="61" t="s">
        <v>129</v>
      </c>
      <c r="B67" s="62"/>
      <c r="C67" s="63" t="s">
        <v>130</v>
      </c>
      <c r="D67" s="63" t="s">
        <v>0</v>
      </c>
      <c r="E67" s="43">
        <v>4</v>
      </c>
      <c r="F67" s="43">
        <v>1</v>
      </c>
      <c r="G67" s="45">
        <f t="shared" si="6"/>
        <v>0.25</v>
      </c>
    </row>
    <row r="68" spans="1:7" x14ac:dyDescent="0.75">
      <c r="A68" s="28" t="s">
        <v>0</v>
      </c>
      <c r="B68" s="6"/>
      <c r="C68" s="3" t="s">
        <v>0</v>
      </c>
      <c r="D68" s="3" t="s">
        <v>0</v>
      </c>
      <c r="E68" s="44" t="s">
        <v>0</v>
      </c>
      <c r="F68" s="44" t="s">
        <v>0</v>
      </c>
      <c r="G68" s="45"/>
    </row>
    <row r="69" spans="1:7" ht="23" customHeight="1" x14ac:dyDescent="0.75">
      <c r="A69" s="25" t="s">
        <v>131</v>
      </c>
      <c r="B69" s="12"/>
      <c r="C69" s="13" t="s">
        <v>0</v>
      </c>
      <c r="D69" s="13" t="s">
        <v>0</v>
      </c>
      <c r="E69" s="15" t="s">
        <v>0</v>
      </c>
      <c r="F69" s="15" t="s">
        <v>0</v>
      </c>
      <c r="G69" s="29">
        <f>AVERAGE(G70,G76,G83)</f>
        <v>0.27957881674242241</v>
      </c>
    </row>
    <row r="70" spans="1:7" ht="23" customHeight="1" x14ac:dyDescent="0.75">
      <c r="A70" s="56" t="s">
        <v>132</v>
      </c>
      <c r="B70" s="49"/>
      <c r="C70" s="49"/>
      <c r="D70" s="57"/>
      <c r="E70" s="41" t="s">
        <v>0</v>
      </c>
      <c r="F70" s="41" t="s">
        <v>0</v>
      </c>
      <c r="G70" s="42">
        <f>AVERAGE(G71:G74)</f>
        <v>0.31666666666666665</v>
      </c>
    </row>
    <row r="71" spans="1:7" ht="32" customHeight="1" x14ac:dyDescent="0.75">
      <c r="A71" s="58" t="s">
        <v>133</v>
      </c>
      <c r="B71" s="49"/>
      <c r="C71" s="53" t="s">
        <v>134</v>
      </c>
      <c r="D71" s="53" t="s">
        <v>135</v>
      </c>
      <c r="E71" s="43">
        <v>1</v>
      </c>
      <c r="F71" s="44">
        <v>0</v>
      </c>
      <c r="G71" s="45">
        <f t="shared" ref="G71:G74" si="7">IFERROR(F71/E71,0)</f>
        <v>0</v>
      </c>
    </row>
    <row r="72" spans="1:7" ht="44.25" x14ac:dyDescent="0.75">
      <c r="A72" s="58" t="s">
        <v>136</v>
      </c>
      <c r="B72" s="49"/>
      <c r="C72" s="53" t="s">
        <v>137</v>
      </c>
      <c r="D72" s="53" t="s">
        <v>0</v>
      </c>
      <c r="E72" s="43">
        <v>4</v>
      </c>
      <c r="F72" s="43">
        <v>4</v>
      </c>
      <c r="G72" s="45">
        <f t="shared" si="7"/>
        <v>1</v>
      </c>
    </row>
    <row r="73" spans="1:7" ht="29.5" x14ac:dyDescent="0.75">
      <c r="A73" s="58" t="s">
        <v>138</v>
      </c>
      <c r="B73" s="49"/>
      <c r="C73" s="53" t="s">
        <v>139</v>
      </c>
      <c r="D73" s="53" t="s">
        <v>140</v>
      </c>
      <c r="E73" s="43">
        <v>2</v>
      </c>
      <c r="F73" s="44">
        <v>0</v>
      </c>
      <c r="G73" s="45">
        <f t="shared" si="7"/>
        <v>0</v>
      </c>
    </row>
    <row r="74" spans="1:7" ht="73.75" x14ac:dyDescent="0.75">
      <c r="A74" s="58" t="s">
        <v>141</v>
      </c>
      <c r="B74" s="49"/>
      <c r="C74" s="53" t="s">
        <v>142</v>
      </c>
      <c r="D74" s="53" t="s">
        <v>143</v>
      </c>
      <c r="E74" s="43">
        <v>60</v>
      </c>
      <c r="F74" s="43">
        <v>16</v>
      </c>
      <c r="G74" s="45">
        <f t="shared" si="7"/>
        <v>0.26666666666666666</v>
      </c>
    </row>
    <row r="75" spans="1:7" x14ac:dyDescent="0.75">
      <c r="A75" s="28" t="s">
        <v>0</v>
      </c>
      <c r="B75" s="6"/>
      <c r="C75" s="3" t="s">
        <v>0</v>
      </c>
      <c r="D75" s="3" t="s">
        <v>0</v>
      </c>
      <c r="E75" s="44" t="s">
        <v>0</v>
      </c>
      <c r="F75" s="44" t="s">
        <v>0</v>
      </c>
      <c r="G75" s="45"/>
    </row>
    <row r="76" spans="1:7" ht="29" customHeight="1" x14ac:dyDescent="0.75">
      <c r="A76" s="64" t="s">
        <v>144</v>
      </c>
      <c r="B76" s="49"/>
      <c r="C76" s="49"/>
      <c r="D76" s="57"/>
      <c r="E76" s="41" t="s">
        <v>0</v>
      </c>
      <c r="F76" s="41" t="s">
        <v>0</v>
      </c>
      <c r="G76" s="42">
        <f>AVERAGE(G77:G81)</f>
        <v>0.19799171842650104</v>
      </c>
    </row>
    <row r="77" spans="1:7" s="66" customFormat="1" ht="52.5" customHeight="1" x14ac:dyDescent="0.75">
      <c r="A77" s="61" t="s">
        <v>145</v>
      </c>
      <c r="B77" s="62"/>
      <c r="C77" s="63" t="s">
        <v>146</v>
      </c>
      <c r="D77" s="63" t="s">
        <v>19</v>
      </c>
      <c r="E77" s="43">
        <v>6</v>
      </c>
      <c r="F77" s="44">
        <v>0</v>
      </c>
      <c r="G77" s="45">
        <f t="shared" ref="G77:G81" si="8">IFERROR(F77/E77,0)</f>
        <v>0</v>
      </c>
    </row>
    <row r="78" spans="1:7" s="66" customFormat="1" ht="77.349999999999994" customHeight="1" x14ac:dyDescent="0.75">
      <c r="A78" s="61" t="s">
        <v>147</v>
      </c>
      <c r="B78" s="62"/>
      <c r="C78" s="63" t="s">
        <v>148</v>
      </c>
      <c r="D78" s="63" t="s">
        <v>60</v>
      </c>
      <c r="E78" s="43">
        <v>12</v>
      </c>
      <c r="F78" s="43">
        <v>3</v>
      </c>
      <c r="G78" s="45">
        <f t="shared" si="8"/>
        <v>0.25</v>
      </c>
    </row>
    <row r="79" spans="1:7" s="66" customFormat="1" ht="52.5" customHeight="1" x14ac:dyDescent="0.75">
      <c r="A79" s="61" t="s">
        <v>149</v>
      </c>
      <c r="B79" s="62"/>
      <c r="C79" s="63" t="s">
        <v>150</v>
      </c>
      <c r="D79" s="63" t="s">
        <v>151</v>
      </c>
      <c r="E79" s="43">
        <v>350</v>
      </c>
      <c r="F79" s="43">
        <v>120</v>
      </c>
      <c r="G79" s="45">
        <f t="shared" si="8"/>
        <v>0.34285714285714286</v>
      </c>
    </row>
    <row r="80" spans="1:7" s="66" customFormat="1" ht="52.5" customHeight="1" x14ac:dyDescent="0.75">
      <c r="A80" s="61" t="s">
        <v>152</v>
      </c>
      <c r="B80" s="62"/>
      <c r="C80" s="63" t="s">
        <v>153</v>
      </c>
      <c r="D80" s="63" t="s">
        <v>154</v>
      </c>
      <c r="E80" s="43">
        <v>5</v>
      </c>
      <c r="F80" s="44">
        <v>0</v>
      </c>
      <c r="G80" s="45">
        <f t="shared" si="8"/>
        <v>0</v>
      </c>
    </row>
    <row r="81" spans="1:7" s="66" customFormat="1" ht="52.5" customHeight="1" x14ac:dyDescent="0.75">
      <c r="A81" s="61" t="s">
        <v>155</v>
      </c>
      <c r="B81" s="62"/>
      <c r="C81" s="63" t="s">
        <v>156</v>
      </c>
      <c r="D81" s="63" t="s">
        <v>151</v>
      </c>
      <c r="E81" s="43">
        <v>345</v>
      </c>
      <c r="F81" s="43">
        <v>137</v>
      </c>
      <c r="G81" s="45">
        <f t="shared" si="8"/>
        <v>0.39710144927536234</v>
      </c>
    </row>
    <row r="82" spans="1:7" x14ac:dyDescent="0.75">
      <c r="A82" s="28" t="s">
        <v>0</v>
      </c>
      <c r="B82" s="6"/>
      <c r="C82" s="3" t="s">
        <v>0</v>
      </c>
      <c r="D82" s="3" t="s">
        <v>0</v>
      </c>
      <c r="E82" s="44" t="s">
        <v>0</v>
      </c>
      <c r="F82" s="44" t="s">
        <v>0</v>
      </c>
      <c r="G82" s="45"/>
    </row>
    <row r="83" spans="1:7" ht="21.5" customHeight="1" x14ac:dyDescent="0.75">
      <c r="A83" s="64" t="s">
        <v>157</v>
      </c>
      <c r="B83" s="49"/>
      <c r="C83" s="49"/>
      <c r="D83" s="57"/>
      <c r="E83" s="41" t="s">
        <v>0</v>
      </c>
      <c r="F83" s="41" t="s">
        <v>0</v>
      </c>
      <c r="G83" s="42">
        <f>AVERAGE(G84:G91)</f>
        <v>0.32407806513409965</v>
      </c>
    </row>
    <row r="84" spans="1:7" ht="57" customHeight="1" x14ac:dyDescent="0.75">
      <c r="A84" s="58" t="s">
        <v>158</v>
      </c>
      <c r="B84" s="49"/>
      <c r="C84" s="53" t="s">
        <v>159</v>
      </c>
      <c r="D84" s="53" t="s">
        <v>160</v>
      </c>
      <c r="E84" s="43">
        <v>580</v>
      </c>
      <c r="F84" s="43">
        <v>181</v>
      </c>
      <c r="G84" s="45">
        <f t="shared" ref="G84:G91" si="9">IFERROR(F84/E84,0)</f>
        <v>0.31206896551724139</v>
      </c>
    </row>
    <row r="85" spans="1:7" ht="62.25" customHeight="1" x14ac:dyDescent="0.75">
      <c r="A85" s="58" t="s">
        <v>161</v>
      </c>
      <c r="B85" s="49"/>
      <c r="C85" s="53" t="s">
        <v>162</v>
      </c>
      <c r="D85" s="53" t="s">
        <v>163</v>
      </c>
      <c r="E85" s="43">
        <v>180</v>
      </c>
      <c r="F85" s="43">
        <v>79</v>
      </c>
      <c r="G85" s="45">
        <f t="shared" si="9"/>
        <v>0.43888888888888888</v>
      </c>
    </row>
    <row r="86" spans="1:7" ht="58.5" customHeight="1" x14ac:dyDescent="0.75">
      <c r="A86" s="58" t="s">
        <v>164</v>
      </c>
      <c r="B86" s="49"/>
      <c r="C86" s="53" t="s">
        <v>165</v>
      </c>
      <c r="D86" s="53" t="s">
        <v>166</v>
      </c>
      <c r="E86" s="43">
        <v>24</v>
      </c>
      <c r="F86" s="43">
        <v>10</v>
      </c>
      <c r="G86" s="45">
        <f t="shared" si="9"/>
        <v>0.41666666666666669</v>
      </c>
    </row>
    <row r="87" spans="1:7" ht="41.5" customHeight="1" x14ac:dyDescent="0.75">
      <c r="A87" s="58" t="s">
        <v>167</v>
      </c>
      <c r="B87" s="49"/>
      <c r="C87" s="53" t="s">
        <v>168</v>
      </c>
      <c r="D87" s="53" t="s">
        <v>169</v>
      </c>
      <c r="E87" s="43">
        <v>6</v>
      </c>
      <c r="F87" s="44">
        <v>0</v>
      </c>
      <c r="G87" s="45">
        <f t="shared" si="9"/>
        <v>0</v>
      </c>
    </row>
    <row r="88" spans="1:7" ht="56.25" customHeight="1" x14ac:dyDescent="0.75">
      <c r="A88" s="58" t="s">
        <v>170</v>
      </c>
      <c r="B88" s="49"/>
      <c r="C88" s="53" t="s">
        <v>171</v>
      </c>
      <c r="D88" s="53" t="s">
        <v>172</v>
      </c>
      <c r="E88" s="43">
        <v>12</v>
      </c>
      <c r="F88" s="43">
        <v>3</v>
      </c>
      <c r="G88" s="45">
        <f t="shared" si="9"/>
        <v>0.25</v>
      </c>
    </row>
    <row r="89" spans="1:7" ht="85.75" customHeight="1" x14ac:dyDescent="0.75">
      <c r="A89" s="58" t="s">
        <v>173</v>
      </c>
      <c r="B89" s="49"/>
      <c r="C89" s="53" t="s">
        <v>174</v>
      </c>
      <c r="D89" s="53" t="s">
        <v>175</v>
      </c>
      <c r="E89" s="43">
        <v>15</v>
      </c>
      <c r="F89" s="43">
        <v>7</v>
      </c>
      <c r="G89" s="45">
        <f t="shared" si="9"/>
        <v>0.46666666666666667</v>
      </c>
    </row>
    <row r="90" spans="1:7" ht="77" customHeight="1" x14ac:dyDescent="0.75">
      <c r="A90" s="58" t="s">
        <v>176</v>
      </c>
      <c r="B90" s="49"/>
      <c r="C90" s="53" t="s">
        <v>177</v>
      </c>
      <c r="D90" s="53" t="s">
        <v>163</v>
      </c>
      <c r="E90" s="43">
        <v>4</v>
      </c>
      <c r="F90" s="43">
        <v>1</v>
      </c>
      <c r="G90" s="45">
        <f t="shared" si="9"/>
        <v>0.25</v>
      </c>
    </row>
    <row r="91" spans="1:7" ht="91" customHeight="1" x14ac:dyDescent="0.75">
      <c r="A91" s="58" t="s">
        <v>178</v>
      </c>
      <c r="B91" s="49"/>
      <c r="C91" s="53" t="s">
        <v>179</v>
      </c>
      <c r="D91" s="53" t="s">
        <v>180</v>
      </c>
      <c r="E91" s="43">
        <v>24</v>
      </c>
      <c r="F91" s="43">
        <v>11</v>
      </c>
      <c r="G91" s="45">
        <f t="shared" si="9"/>
        <v>0.45833333333333331</v>
      </c>
    </row>
    <row r="92" spans="1:7" x14ac:dyDescent="0.75">
      <c r="A92" s="28" t="s">
        <v>0</v>
      </c>
      <c r="B92" s="6"/>
      <c r="C92" s="3" t="s">
        <v>0</v>
      </c>
      <c r="D92" s="3" t="s">
        <v>0</v>
      </c>
      <c r="E92" s="44" t="s">
        <v>0</v>
      </c>
      <c r="F92" s="44" t="s">
        <v>0</v>
      </c>
      <c r="G92" s="45"/>
    </row>
    <row r="93" spans="1:7" x14ac:dyDescent="0.75">
      <c r="A93" s="25" t="s">
        <v>181</v>
      </c>
      <c r="B93" s="12"/>
      <c r="C93" s="13" t="s">
        <v>0</v>
      </c>
      <c r="D93" s="13" t="s">
        <v>0</v>
      </c>
      <c r="E93" s="15" t="s">
        <v>0</v>
      </c>
      <c r="F93" s="15" t="s">
        <v>0</v>
      </c>
      <c r="G93" s="29">
        <f>AVERAGE(G94,G102,G107,G113)</f>
        <v>0.1924826411004662</v>
      </c>
    </row>
    <row r="94" spans="1:7" x14ac:dyDescent="0.75">
      <c r="A94" s="27" t="s">
        <v>182</v>
      </c>
      <c r="B94" s="6"/>
      <c r="C94" s="6"/>
      <c r="D94" s="7"/>
      <c r="E94" s="41" t="s">
        <v>0</v>
      </c>
      <c r="F94" s="41" t="s">
        <v>0</v>
      </c>
      <c r="G94" s="42">
        <f>AVERAGE(G95:G100)</f>
        <v>9.9442167577413476E-2</v>
      </c>
    </row>
    <row r="95" spans="1:7" ht="54" customHeight="1" x14ac:dyDescent="0.75">
      <c r="A95" s="58" t="s">
        <v>183</v>
      </c>
      <c r="B95" s="49"/>
      <c r="C95" s="53" t="s">
        <v>184</v>
      </c>
      <c r="D95" s="53" t="s">
        <v>185</v>
      </c>
      <c r="E95" s="43">
        <v>6</v>
      </c>
      <c r="F95" s="43">
        <v>1</v>
      </c>
      <c r="G95" s="45">
        <f t="shared" ref="G95:G100" si="10">IFERROR(F95/E95,0)</f>
        <v>0.16666666666666666</v>
      </c>
    </row>
    <row r="96" spans="1:7" ht="71.75" customHeight="1" x14ac:dyDescent="0.75">
      <c r="A96" s="58" t="s">
        <v>186</v>
      </c>
      <c r="B96" s="49"/>
      <c r="C96" s="53" t="s">
        <v>187</v>
      </c>
      <c r="D96" s="53" t="s">
        <v>188</v>
      </c>
      <c r="E96" s="43">
        <v>48</v>
      </c>
      <c r="F96" s="43">
        <v>13</v>
      </c>
      <c r="G96" s="45">
        <f t="shared" si="10"/>
        <v>0.27083333333333331</v>
      </c>
    </row>
    <row r="97" spans="1:7" ht="44.5" customHeight="1" x14ac:dyDescent="0.75">
      <c r="A97" s="58" t="s">
        <v>189</v>
      </c>
      <c r="B97" s="49"/>
      <c r="C97" s="53" t="s">
        <v>190</v>
      </c>
      <c r="D97" s="53" t="s">
        <v>191</v>
      </c>
      <c r="E97" s="43">
        <v>2</v>
      </c>
      <c r="F97" s="44">
        <v>0</v>
      </c>
      <c r="G97" s="45">
        <f t="shared" si="10"/>
        <v>0</v>
      </c>
    </row>
    <row r="98" spans="1:7" ht="46.75" customHeight="1" x14ac:dyDescent="0.75">
      <c r="A98" s="58" t="s">
        <v>192</v>
      </c>
      <c r="B98" s="49"/>
      <c r="C98" s="53" t="s">
        <v>193</v>
      </c>
      <c r="D98" s="53" t="s">
        <v>194</v>
      </c>
      <c r="E98" s="43">
        <v>2</v>
      </c>
      <c r="F98" s="44">
        <v>0</v>
      </c>
      <c r="G98" s="45">
        <f t="shared" si="10"/>
        <v>0</v>
      </c>
    </row>
    <row r="99" spans="1:7" ht="58.5" customHeight="1" x14ac:dyDescent="0.75">
      <c r="A99" s="58" t="s">
        <v>195</v>
      </c>
      <c r="B99" s="49"/>
      <c r="C99" s="53" t="s">
        <v>196</v>
      </c>
      <c r="D99" s="53" t="s">
        <v>0</v>
      </c>
      <c r="E99" s="43">
        <v>2</v>
      </c>
      <c r="F99" s="44">
        <v>0</v>
      </c>
      <c r="G99" s="45">
        <f t="shared" si="10"/>
        <v>0</v>
      </c>
    </row>
    <row r="100" spans="1:7" ht="39.25" customHeight="1" x14ac:dyDescent="0.75">
      <c r="A100" s="58" t="s">
        <v>197</v>
      </c>
      <c r="B100" s="49"/>
      <c r="C100" s="53" t="s">
        <v>198</v>
      </c>
      <c r="D100" s="53" t="s">
        <v>188</v>
      </c>
      <c r="E100" s="43">
        <v>2928</v>
      </c>
      <c r="F100" s="43">
        <v>466</v>
      </c>
      <c r="G100" s="45">
        <f t="shared" si="10"/>
        <v>0.15915300546448088</v>
      </c>
    </row>
    <row r="101" spans="1:7" x14ac:dyDescent="0.75">
      <c r="A101" s="28" t="s">
        <v>0</v>
      </c>
      <c r="B101" s="6"/>
      <c r="C101" s="3" t="s">
        <v>0</v>
      </c>
      <c r="D101" s="3" t="s">
        <v>0</v>
      </c>
      <c r="E101" s="44" t="s">
        <v>0</v>
      </c>
      <c r="F101" s="44" t="s">
        <v>0</v>
      </c>
      <c r="G101" s="45"/>
    </row>
    <row r="102" spans="1:7" x14ac:dyDescent="0.75">
      <c r="A102" s="27" t="s">
        <v>199</v>
      </c>
      <c r="B102" s="6"/>
      <c r="C102" s="6"/>
      <c r="D102" s="7"/>
      <c r="E102" s="41" t="s">
        <v>0</v>
      </c>
      <c r="F102" s="41" t="s">
        <v>0</v>
      </c>
      <c r="G102" s="42">
        <f>AVERAGE(G103:G105)</f>
        <v>9.9569552830422403E-2</v>
      </c>
    </row>
    <row r="103" spans="1:7" ht="82" customHeight="1" x14ac:dyDescent="0.75">
      <c r="A103" s="61" t="s">
        <v>200</v>
      </c>
      <c r="B103" s="62"/>
      <c r="C103" s="63" t="s">
        <v>201</v>
      </c>
      <c r="D103" s="63" t="s">
        <v>202</v>
      </c>
      <c r="E103" s="43">
        <v>2990</v>
      </c>
      <c r="F103" s="43">
        <v>536</v>
      </c>
      <c r="G103" s="45">
        <f t="shared" ref="G103:G105" si="11">IFERROR(F103/E103,0)</f>
        <v>0.17926421404682275</v>
      </c>
    </row>
    <row r="104" spans="1:7" ht="100.75" customHeight="1" x14ac:dyDescent="0.75">
      <c r="A104" s="61" t="s">
        <v>203</v>
      </c>
      <c r="B104" s="62"/>
      <c r="C104" s="63" t="s">
        <v>204</v>
      </c>
      <c r="D104" s="63" t="s">
        <v>205</v>
      </c>
      <c r="E104" s="43">
        <v>360</v>
      </c>
      <c r="F104" s="43">
        <v>43</v>
      </c>
      <c r="G104" s="45">
        <f t="shared" si="11"/>
        <v>0.11944444444444445</v>
      </c>
    </row>
    <row r="105" spans="1:7" ht="74.75" customHeight="1" x14ac:dyDescent="0.75">
      <c r="A105" s="61" t="s">
        <v>206</v>
      </c>
      <c r="B105" s="62"/>
      <c r="C105" s="63" t="s">
        <v>207</v>
      </c>
      <c r="D105" s="63" t="s">
        <v>205</v>
      </c>
      <c r="E105" s="43">
        <v>3</v>
      </c>
      <c r="F105" s="43">
        <v>0</v>
      </c>
      <c r="G105" s="45">
        <f t="shared" si="11"/>
        <v>0</v>
      </c>
    </row>
    <row r="106" spans="1:7" x14ac:dyDescent="0.75">
      <c r="A106" s="28" t="s">
        <v>0</v>
      </c>
      <c r="B106" s="6"/>
      <c r="C106" s="3" t="s">
        <v>0</v>
      </c>
      <c r="D106" s="3" t="s">
        <v>0</v>
      </c>
      <c r="E106" s="44" t="s">
        <v>0</v>
      </c>
      <c r="F106" s="44" t="s">
        <v>0</v>
      </c>
      <c r="G106" s="45"/>
    </row>
    <row r="107" spans="1:7" x14ac:dyDescent="0.75">
      <c r="A107" s="27" t="s">
        <v>208</v>
      </c>
      <c r="B107" s="6"/>
      <c r="C107" s="6"/>
      <c r="D107" s="7"/>
      <c r="E107" s="41" t="s">
        <v>0</v>
      </c>
      <c r="F107" s="41" t="s">
        <v>0</v>
      </c>
      <c r="G107" s="42">
        <f>AVERAGE(G108:G111)</f>
        <v>0.30776094925718694</v>
      </c>
    </row>
    <row r="108" spans="1:7" ht="49.75" customHeight="1" x14ac:dyDescent="0.75">
      <c r="A108" s="58" t="s">
        <v>209</v>
      </c>
      <c r="B108" s="49"/>
      <c r="C108" s="53" t="s">
        <v>210</v>
      </c>
      <c r="D108" s="53" t="s">
        <v>211</v>
      </c>
      <c r="E108" s="43">
        <v>292</v>
      </c>
      <c r="F108" s="43">
        <v>306</v>
      </c>
      <c r="G108" s="45">
        <f t="shared" ref="G108:G111" si="12">IFERROR(F108/E108,0)</f>
        <v>1.047945205479452</v>
      </c>
    </row>
    <row r="109" spans="1:7" ht="80.75" customHeight="1" x14ac:dyDescent="0.75">
      <c r="A109" s="58" t="s">
        <v>212</v>
      </c>
      <c r="B109" s="49"/>
      <c r="C109" s="53" t="s">
        <v>213</v>
      </c>
      <c r="D109" s="53" t="s">
        <v>214</v>
      </c>
      <c r="E109" s="43">
        <v>1</v>
      </c>
      <c r="F109" s="44">
        <v>0</v>
      </c>
      <c r="G109" s="45">
        <f t="shared" si="12"/>
        <v>0</v>
      </c>
    </row>
    <row r="110" spans="1:7" ht="91" customHeight="1" x14ac:dyDescent="0.75">
      <c r="A110" s="58" t="s">
        <v>215</v>
      </c>
      <c r="B110" s="49"/>
      <c r="C110" s="53" t="s">
        <v>216</v>
      </c>
      <c r="D110" s="53" t="s">
        <v>217</v>
      </c>
      <c r="E110" s="43">
        <v>71</v>
      </c>
      <c r="F110" s="43">
        <v>13</v>
      </c>
      <c r="G110" s="45">
        <f t="shared" si="12"/>
        <v>0.18309859154929578</v>
      </c>
    </row>
    <row r="111" spans="1:7" ht="37" customHeight="1" x14ac:dyDescent="0.75">
      <c r="A111" s="58" t="s">
        <v>218</v>
      </c>
      <c r="B111" s="49"/>
      <c r="C111" s="53" t="s">
        <v>219</v>
      </c>
      <c r="D111" s="53" t="s">
        <v>35</v>
      </c>
      <c r="E111" s="43">
        <v>8</v>
      </c>
      <c r="F111" s="44">
        <v>0</v>
      </c>
      <c r="G111" s="45">
        <f t="shared" si="12"/>
        <v>0</v>
      </c>
    </row>
    <row r="112" spans="1:7" x14ac:dyDescent="0.75">
      <c r="A112" s="28" t="s">
        <v>0</v>
      </c>
      <c r="B112" s="6"/>
      <c r="C112" s="3" t="s">
        <v>0</v>
      </c>
      <c r="D112" s="3" t="s">
        <v>0</v>
      </c>
      <c r="E112" s="44" t="s">
        <v>0</v>
      </c>
      <c r="F112" s="44" t="s">
        <v>0</v>
      </c>
      <c r="G112" s="45"/>
    </row>
    <row r="113" spans="1:7" x14ac:dyDescent="0.75">
      <c r="A113" s="27" t="s">
        <v>220</v>
      </c>
      <c r="B113" s="6"/>
      <c r="C113" s="6"/>
      <c r="D113" s="7"/>
      <c r="E113" s="41" t="s">
        <v>0</v>
      </c>
      <c r="F113" s="41" t="s">
        <v>0</v>
      </c>
      <c r="G113" s="42">
        <f>AVERAGE(G114:G114)</f>
        <v>0.26315789473684209</v>
      </c>
    </row>
    <row r="114" spans="1:7" ht="73.75" x14ac:dyDescent="0.75">
      <c r="A114" s="28" t="s">
        <v>221</v>
      </c>
      <c r="B114" s="6"/>
      <c r="C114" s="2" t="s">
        <v>222</v>
      </c>
      <c r="D114" s="2" t="s">
        <v>223</v>
      </c>
      <c r="E114" s="43">
        <v>19</v>
      </c>
      <c r="F114" s="43">
        <v>5</v>
      </c>
      <c r="G114" s="45">
        <f t="shared" ref="G114" si="13">IFERROR(F114/E114,0)</f>
        <v>0.26315789473684209</v>
      </c>
    </row>
    <row r="115" spans="1:7" x14ac:dyDescent="0.75">
      <c r="A115" s="28" t="s">
        <v>0</v>
      </c>
      <c r="B115" s="6"/>
      <c r="C115" s="3" t="s">
        <v>0</v>
      </c>
      <c r="D115" s="3" t="s">
        <v>0</v>
      </c>
      <c r="E115" s="44" t="s">
        <v>0</v>
      </c>
      <c r="F115" s="44" t="s">
        <v>0</v>
      </c>
      <c r="G115" s="45"/>
    </row>
    <row r="116" spans="1:7" x14ac:dyDescent="0.75">
      <c r="A116" s="25" t="s">
        <v>224</v>
      </c>
      <c r="B116" s="12"/>
      <c r="C116" s="13" t="s">
        <v>0</v>
      </c>
      <c r="D116" s="13" t="s">
        <v>0</v>
      </c>
      <c r="E116" s="15" t="s">
        <v>0</v>
      </c>
      <c r="F116" s="15" t="s">
        <v>0</v>
      </c>
      <c r="G116" s="29">
        <f>AVERAGE(G117,G126,G131,G136,G143,G149)</f>
        <v>0.42356531561602356</v>
      </c>
    </row>
    <row r="117" spans="1:7" x14ac:dyDescent="0.75">
      <c r="A117" s="27" t="s">
        <v>225</v>
      </c>
      <c r="B117" s="6"/>
      <c r="C117" s="6"/>
      <c r="D117" s="7"/>
      <c r="E117" s="41" t="s">
        <v>0</v>
      </c>
      <c r="F117" s="41" t="s">
        <v>0</v>
      </c>
      <c r="G117" s="42">
        <f>AVERAGE(G118:G124)</f>
        <v>0.13479105928085519</v>
      </c>
    </row>
    <row r="118" spans="1:7" ht="83.5" customHeight="1" x14ac:dyDescent="0.75">
      <c r="A118" s="58" t="s">
        <v>226</v>
      </c>
      <c r="B118" s="49"/>
      <c r="C118" s="53" t="s">
        <v>227</v>
      </c>
      <c r="D118" s="53" t="s">
        <v>228</v>
      </c>
      <c r="E118" s="43">
        <v>2</v>
      </c>
      <c r="F118" s="43">
        <v>0</v>
      </c>
      <c r="G118" s="45">
        <f t="shared" ref="G118:G124" si="14">IFERROR(F118/E118,0)</f>
        <v>0</v>
      </c>
    </row>
    <row r="119" spans="1:7" ht="88" customHeight="1" x14ac:dyDescent="0.75">
      <c r="A119" s="58" t="s">
        <v>229</v>
      </c>
      <c r="B119" s="49"/>
      <c r="C119" s="53" t="s">
        <v>230</v>
      </c>
      <c r="D119" s="53" t="s">
        <v>231</v>
      </c>
      <c r="E119" s="43">
        <v>14</v>
      </c>
      <c r="F119" s="43">
        <v>4</v>
      </c>
      <c r="G119" s="45">
        <f t="shared" si="14"/>
        <v>0.2857142857142857</v>
      </c>
    </row>
    <row r="120" spans="1:7" ht="103.25" x14ac:dyDescent="0.75">
      <c r="A120" s="58" t="s">
        <v>232</v>
      </c>
      <c r="B120" s="49"/>
      <c r="C120" s="53" t="s">
        <v>233</v>
      </c>
      <c r="D120" s="53" t="s">
        <v>234</v>
      </c>
      <c r="E120" s="43">
        <v>735</v>
      </c>
      <c r="F120" s="43">
        <v>116</v>
      </c>
      <c r="G120" s="45">
        <f t="shared" si="14"/>
        <v>0.15782312925170067</v>
      </c>
    </row>
    <row r="121" spans="1:7" ht="35" customHeight="1" x14ac:dyDescent="0.75">
      <c r="A121" s="58" t="s">
        <v>235</v>
      </c>
      <c r="B121" s="49"/>
      <c r="C121" s="53" t="s">
        <v>236</v>
      </c>
      <c r="D121" s="53" t="s">
        <v>237</v>
      </c>
      <c r="E121" s="43">
        <v>1</v>
      </c>
      <c r="F121" s="44">
        <v>0</v>
      </c>
      <c r="G121" s="45">
        <f t="shared" si="14"/>
        <v>0</v>
      </c>
    </row>
    <row r="122" spans="1:7" ht="35" customHeight="1" x14ac:dyDescent="0.75">
      <c r="A122" s="58" t="s">
        <v>238</v>
      </c>
      <c r="B122" s="49"/>
      <c r="C122" s="53" t="s">
        <v>239</v>
      </c>
      <c r="D122" s="53" t="s">
        <v>240</v>
      </c>
      <c r="E122" s="43">
        <v>4</v>
      </c>
      <c r="F122" s="44">
        <v>0</v>
      </c>
      <c r="G122" s="45">
        <f t="shared" si="14"/>
        <v>0</v>
      </c>
    </row>
    <row r="123" spans="1:7" ht="35" customHeight="1" x14ac:dyDescent="0.75">
      <c r="A123" s="58" t="s">
        <v>241</v>
      </c>
      <c r="B123" s="49"/>
      <c r="C123" s="53" t="s">
        <v>242</v>
      </c>
      <c r="D123" s="53" t="s">
        <v>243</v>
      </c>
      <c r="E123" s="43">
        <v>1</v>
      </c>
      <c r="F123" s="44">
        <v>0</v>
      </c>
      <c r="G123" s="45">
        <f t="shared" si="14"/>
        <v>0</v>
      </c>
    </row>
    <row r="124" spans="1:7" ht="35" customHeight="1" x14ac:dyDescent="0.75">
      <c r="A124" s="58" t="s">
        <v>244</v>
      </c>
      <c r="B124" s="49"/>
      <c r="C124" s="53" t="s">
        <v>245</v>
      </c>
      <c r="D124" s="53" t="s">
        <v>246</v>
      </c>
      <c r="E124" s="43">
        <v>2</v>
      </c>
      <c r="F124" s="43">
        <v>1</v>
      </c>
      <c r="G124" s="45">
        <f t="shared" si="14"/>
        <v>0.5</v>
      </c>
    </row>
    <row r="125" spans="1:7" x14ac:dyDescent="0.75">
      <c r="A125" s="28" t="s">
        <v>0</v>
      </c>
      <c r="B125" s="6"/>
      <c r="C125" s="3" t="s">
        <v>0</v>
      </c>
      <c r="D125" s="3" t="s">
        <v>0</v>
      </c>
      <c r="E125" s="44" t="s">
        <v>0</v>
      </c>
      <c r="F125" s="44" t="s">
        <v>0</v>
      </c>
      <c r="G125" s="45"/>
    </row>
    <row r="126" spans="1:7" x14ac:dyDescent="0.75">
      <c r="A126" s="27" t="s">
        <v>247</v>
      </c>
      <c r="B126" s="6"/>
      <c r="C126" s="6"/>
      <c r="D126" s="7"/>
      <c r="E126" s="41" t="s">
        <v>0</v>
      </c>
      <c r="F126" s="41" t="s">
        <v>0</v>
      </c>
      <c r="G126" s="42">
        <f>AVERAGE(G127:G129)</f>
        <v>0.18483709273182958</v>
      </c>
    </row>
    <row r="127" spans="1:7" ht="51.25" customHeight="1" x14ac:dyDescent="0.75">
      <c r="A127" s="58" t="s">
        <v>248</v>
      </c>
      <c r="B127" s="49"/>
      <c r="C127" s="53" t="s">
        <v>249</v>
      </c>
      <c r="D127" s="53" t="s">
        <v>250</v>
      </c>
      <c r="E127" s="43">
        <v>7</v>
      </c>
      <c r="F127" s="43">
        <v>1</v>
      </c>
      <c r="G127" s="45">
        <f t="shared" ref="G127:G129" si="15">IFERROR(F127/E127,0)</f>
        <v>0.14285714285714285</v>
      </c>
    </row>
    <row r="128" spans="1:7" ht="74.75" customHeight="1" x14ac:dyDescent="0.75">
      <c r="A128" s="58" t="s">
        <v>251</v>
      </c>
      <c r="B128" s="49"/>
      <c r="C128" s="53" t="s">
        <v>252</v>
      </c>
      <c r="D128" s="53" t="s">
        <v>253</v>
      </c>
      <c r="E128" s="43">
        <v>4</v>
      </c>
      <c r="F128" s="43">
        <v>1</v>
      </c>
      <c r="G128" s="45">
        <f t="shared" si="15"/>
        <v>0.25</v>
      </c>
    </row>
    <row r="129" spans="1:7" ht="79.25" customHeight="1" x14ac:dyDescent="0.75">
      <c r="A129" s="58" t="s">
        <v>254</v>
      </c>
      <c r="B129" s="49"/>
      <c r="C129" s="53" t="s">
        <v>255</v>
      </c>
      <c r="D129" s="53" t="s">
        <v>256</v>
      </c>
      <c r="E129" s="43">
        <v>266</v>
      </c>
      <c r="F129" s="43">
        <v>43</v>
      </c>
      <c r="G129" s="45">
        <f t="shared" si="15"/>
        <v>0.16165413533834586</v>
      </c>
    </row>
    <row r="130" spans="1:7" x14ac:dyDescent="0.75">
      <c r="A130" s="28" t="s">
        <v>0</v>
      </c>
      <c r="B130" s="6"/>
      <c r="C130" s="3" t="s">
        <v>0</v>
      </c>
      <c r="D130" s="3" t="s">
        <v>0</v>
      </c>
      <c r="E130" s="44" t="s">
        <v>0</v>
      </c>
      <c r="F130" s="44" t="s">
        <v>0</v>
      </c>
      <c r="G130" s="45"/>
    </row>
    <row r="131" spans="1:7" x14ac:dyDescent="0.75">
      <c r="A131" s="30" t="s">
        <v>737</v>
      </c>
      <c r="B131" s="6"/>
      <c r="C131" s="6"/>
      <c r="D131" s="7"/>
      <c r="E131" s="41" t="s">
        <v>0</v>
      </c>
      <c r="F131" s="41" t="s">
        <v>0</v>
      </c>
      <c r="G131" s="42">
        <f>AVERAGE(G132:G134)</f>
        <v>1.5126972721224219</v>
      </c>
    </row>
    <row r="132" spans="1:7" ht="41.5" customHeight="1" x14ac:dyDescent="0.75">
      <c r="A132" s="58" t="s">
        <v>257</v>
      </c>
      <c r="B132" s="49"/>
      <c r="C132" s="53" t="s">
        <v>258</v>
      </c>
      <c r="D132" s="53" t="s">
        <v>259</v>
      </c>
      <c r="E132" s="43">
        <v>835</v>
      </c>
      <c r="F132" s="43">
        <v>908</v>
      </c>
      <c r="G132" s="45">
        <f t="shared" ref="G132:G134" si="16">IFERROR(F132/E132,0)</f>
        <v>1.0874251497005989</v>
      </c>
    </row>
    <row r="133" spans="1:7" ht="42.25" customHeight="1" x14ac:dyDescent="0.75">
      <c r="A133" s="58" t="s">
        <v>260</v>
      </c>
      <c r="B133" s="49"/>
      <c r="C133" s="53" t="s">
        <v>261</v>
      </c>
      <c r="D133" s="53" t="s">
        <v>262</v>
      </c>
      <c r="E133" s="43">
        <v>1</v>
      </c>
      <c r="F133" s="43">
        <v>1</v>
      </c>
      <c r="G133" s="45">
        <f t="shared" si="16"/>
        <v>1</v>
      </c>
    </row>
    <row r="134" spans="1:7" ht="58.5" customHeight="1" x14ac:dyDescent="0.75">
      <c r="A134" s="58" t="s">
        <v>263</v>
      </c>
      <c r="B134" s="49"/>
      <c r="C134" s="53" t="s">
        <v>264</v>
      </c>
      <c r="D134" s="53" t="s">
        <v>0</v>
      </c>
      <c r="E134" s="43">
        <v>375</v>
      </c>
      <c r="F134" s="43">
        <v>919</v>
      </c>
      <c r="G134" s="45">
        <f t="shared" si="16"/>
        <v>2.4506666666666668</v>
      </c>
    </row>
    <row r="135" spans="1:7" x14ac:dyDescent="0.75">
      <c r="A135" s="31"/>
      <c r="B135" s="1"/>
      <c r="C135" s="2"/>
      <c r="D135" s="2"/>
      <c r="E135" s="43"/>
      <c r="F135" s="43"/>
      <c r="G135" s="45"/>
    </row>
    <row r="136" spans="1:7" x14ac:dyDescent="0.75">
      <c r="A136" s="32" t="s">
        <v>283</v>
      </c>
      <c r="B136" s="6"/>
      <c r="C136" s="4" t="s">
        <v>0</v>
      </c>
      <c r="D136" s="4" t="s">
        <v>0</v>
      </c>
      <c r="E136" s="46" t="s">
        <v>0</v>
      </c>
      <c r="F136" s="46" t="s">
        <v>0</v>
      </c>
      <c r="G136" s="47">
        <f>AVERAGE(G137:G141)</f>
        <v>0.2456916666666667</v>
      </c>
    </row>
    <row r="137" spans="1:7" ht="73.25" customHeight="1" x14ac:dyDescent="0.75">
      <c r="A137" s="58" t="s">
        <v>284</v>
      </c>
      <c r="B137" s="49"/>
      <c r="C137" s="53" t="s">
        <v>285</v>
      </c>
      <c r="D137" s="53" t="s">
        <v>286</v>
      </c>
      <c r="E137" s="43">
        <v>2400</v>
      </c>
      <c r="F137" s="43">
        <v>833</v>
      </c>
      <c r="G137" s="45">
        <f t="shared" ref="G137:G141" si="17">IFERROR(F137/E137,0)</f>
        <v>0.34708333333333335</v>
      </c>
    </row>
    <row r="138" spans="1:7" ht="121.25" customHeight="1" x14ac:dyDescent="0.75">
      <c r="A138" s="58" t="s">
        <v>287</v>
      </c>
      <c r="B138" s="49"/>
      <c r="C138" s="53" t="s">
        <v>288</v>
      </c>
      <c r="D138" s="53" t="s">
        <v>289</v>
      </c>
      <c r="E138" s="43">
        <v>3000</v>
      </c>
      <c r="F138" s="43">
        <v>1411</v>
      </c>
      <c r="G138" s="45">
        <f t="shared" si="17"/>
        <v>0.47033333333333333</v>
      </c>
    </row>
    <row r="139" spans="1:7" ht="91.75" customHeight="1" x14ac:dyDescent="0.75">
      <c r="A139" s="58" t="s">
        <v>290</v>
      </c>
      <c r="B139" s="49"/>
      <c r="C139" s="53" t="s">
        <v>291</v>
      </c>
      <c r="D139" s="53" t="s">
        <v>292</v>
      </c>
      <c r="E139" s="43">
        <v>4800</v>
      </c>
      <c r="F139" s="43">
        <v>533</v>
      </c>
      <c r="G139" s="45">
        <f t="shared" si="17"/>
        <v>0.11104166666666666</v>
      </c>
    </row>
    <row r="140" spans="1:7" ht="73.25" customHeight="1" x14ac:dyDescent="0.75">
      <c r="A140" s="58" t="s">
        <v>293</v>
      </c>
      <c r="B140" s="49"/>
      <c r="C140" s="53" t="s">
        <v>294</v>
      </c>
      <c r="D140" s="53" t="s">
        <v>295</v>
      </c>
      <c r="E140" s="43">
        <v>60</v>
      </c>
      <c r="F140" s="43">
        <v>18</v>
      </c>
      <c r="G140" s="45">
        <f t="shared" si="17"/>
        <v>0.3</v>
      </c>
    </row>
    <row r="141" spans="1:7" ht="50" customHeight="1" x14ac:dyDescent="0.75">
      <c r="A141" s="58" t="s">
        <v>296</v>
      </c>
      <c r="B141" s="49"/>
      <c r="C141" s="53" t="s">
        <v>297</v>
      </c>
      <c r="D141" s="53" t="s">
        <v>0</v>
      </c>
      <c r="E141" s="43">
        <v>11</v>
      </c>
      <c r="F141" s="44">
        <v>0</v>
      </c>
      <c r="G141" s="45">
        <f t="shared" si="17"/>
        <v>0</v>
      </c>
    </row>
    <row r="142" spans="1:7" x14ac:dyDescent="0.75">
      <c r="A142" s="28" t="s">
        <v>0</v>
      </c>
      <c r="B142" s="6"/>
      <c r="C142" s="3" t="s">
        <v>0</v>
      </c>
      <c r="D142" s="3" t="s">
        <v>0</v>
      </c>
      <c r="E142" s="44" t="s">
        <v>0</v>
      </c>
      <c r="F142" s="44" t="s">
        <v>0</v>
      </c>
      <c r="G142" s="45"/>
    </row>
    <row r="143" spans="1:7" x14ac:dyDescent="0.75">
      <c r="A143" s="27" t="s">
        <v>298</v>
      </c>
      <c r="B143" s="6"/>
      <c r="C143" s="6"/>
      <c r="D143" s="7"/>
      <c r="E143" s="41" t="s">
        <v>0</v>
      </c>
      <c r="F143" s="41" t="s">
        <v>0</v>
      </c>
      <c r="G143" s="42">
        <f>AVERAGE(G144:G147)</f>
        <v>0.16467391304347828</v>
      </c>
    </row>
    <row r="144" spans="1:7" s="65" customFormat="1" ht="29" customHeight="1" x14ac:dyDescent="0.75">
      <c r="A144" s="58" t="s">
        <v>299</v>
      </c>
      <c r="B144" s="49"/>
      <c r="C144" s="53" t="s">
        <v>300</v>
      </c>
      <c r="D144" s="53" t="s">
        <v>301</v>
      </c>
      <c r="E144" s="43">
        <v>4</v>
      </c>
      <c r="F144" s="43">
        <v>1</v>
      </c>
      <c r="G144" s="45">
        <f t="shared" ref="G144:G147" si="18">IFERROR(F144/E144,0)</f>
        <v>0.25</v>
      </c>
    </row>
    <row r="145" spans="1:7" s="65" customFormat="1" ht="40" customHeight="1" x14ac:dyDescent="0.75">
      <c r="A145" s="58" t="s">
        <v>302</v>
      </c>
      <c r="B145" s="49"/>
      <c r="C145" s="53" t="s">
        <v>303</v>
      </c>
      <c r="D145" s="53" t="s">
        <v>0</v>
      </c>
      <c r="E145" s="43">
        <v>115</v>
      </c>
      <c r="F145" s="43">
        <v>47</v>
      </c>
      <c r="G145" s="45">
        <f t="shared" si="18"/>
        <v>0.40869565217391307</v>
      </c>
    </row>
    <row r="146" spans="1:7" s="65" customFormat="1" ht="23" customHeight="1" x14ac:dyDescent="0.75">
      <c r="A146" s="58" t="s">
        <v>304</v>
      </c>
      <c r="B146" s="49"/>
      <c r="C146" s="53" t="s">
        <v>0</v>
      </c>
      <c r="D146" s="53" t="s">
        <v>0</v>
      </c>
      <c r="E146" s="43">
        <v>1</v>
      </c>
      <c r="F146" s="43">
        <v>0</v>
      </c>
      <c r="G146" s="45">
        <f t="shared" si="18"/>
        <v>0</v>
      </c>
    </row>
    <row r="147" spans="1:7" s="65" customFormat="1" ht="29" customHeight="1" x14ac:dyDescent="0.75">
      <c r="A147" s="61" t="s">
        <v>305</v>
      </c>
      <c r="B147" s="49"/>
      <c r="C147" s="44" t="s">
        <v>0</v>
      </c>
      <c r="D147" s="44" t="s">
        <v>0</v>
      </c>
      <c r="E147" s="43">
        <v>1</v>
      </c>
      <c r="F147" s="43">
        <v>0</v>
      </c>
      <c r="G147" s="45">
        <f t="shared" si="18"/>
        <v>0</v>
      </c>
    </row>
    <row r="148" spans="1:7" s="65" customFormat="1" ht="13.25" customHeight="1" x14ac:dyDescent="0.75">
      <c r="A148" s="67"/>
      <c r="B148" s="59"/>
      <c r="C148" s="44"/>
      <c r="D148" s="68"/>
      <c r="E148" s="43"/>
      <c r="F148" s="69"/>
      <c r="G148" s="45"/>
    </row>
    <row r="149" spans="1:7" ht="14.75" customHeight="1" x14ac:dyDescent="0.75">
      <c r="A149" s="27" t="s">
        <v>738</v>
      </c>
      <c r="B149" s="6"/>
      <c r="C149" s="8" t="s">
        <v>0</v>
      </c>
      <c r="D149" s="6" t="s">
        <v>0</v>
      </c>
      <c r="E149" s="48" t="s">
        <v>0</v>
      </c>
      <c r="F149" s="49" t="s">
        <v>0</v>
      </c>
      <c r="G149" s="42">
        <f>AVERAGE(G150,G155,G159)</f>
        <v>0.29870088985088988</v>
      </c>
    </row>
    <row r="150" spans="1:7" x14ac:dyDescent="0.75">
      <c r="A150" s="33" t="s">
        <v>739</v>
      </c>
      <c r="B150" s="16"/>
      <c r="C150" s="16"/>
      <c r="D150" s="17"/>
      <c r="E150" s="50" t="s">
        <v>0</v>
      </c>
      <c r="F150" s="50" t="s">
        <v>0</v>
      </c>
      <c r="G150" s="51">
        <f>AVERAGE(G151:G153)</f>
        <v>0.28088600288600291</v>
      </c>
    </row>
    <row r="151" spans="1:7" ht="69" customHeight="1" x14ac:dyDescent="0.75">
      <c r="A151" s="58" t="s">
        <v>265</v>
      </c>
      <c r="B151" s="49"/>
      <c r="C151" s="53" t="s">
        <v>266</v>
      </c>
      <c r="D151" s="53" t="s">
        <v>267</v>
      </c>
      <c r="E151" s="43">
        <v>1050</v>
      </c>
      <c r="F151" s="43">
        <v>347</v>
      </c>
      <c r="G151" s="45">
        <f t="shared" ref="G151:G153" si="19">IFERROR(F151/E151,0)</f>
        <v>0.33047619047619048</v>
      </c>
    </row>
    <row r="152" spans="1:7" ht="57" customHeight="1" x14ac:dyDescent="0.75">
      <c r="A152" s="58" t="s">
        <v>268</v>
      </c>
      <c r="B152" s="49"/>
      <c r="C152" s="53" t="s">
        <v>269</v>
      </c>
      <c r="D152" s="53" t="s">
        <v>270</v>
      </c>
      <c r="E152" s="43">
        <v>16</v>
      </c>
      <c r="F152" s="43">
        <v>4</v>
      </c>
      <c r="G152" s="45">
        <f t="shared" si="19"/>
        <v>0.25</v>
      </c>
    </row>
    <row r="153" spans="1:7" ht="37" customHeight="1" x14ac:dyDescent="0.75">
      <c r="A153" s="58" t="s">
        <v>271</v>
      </c>
      <c r="B153" s="49"/>
      <c r="C153" s="53" t="s">
        <v>272</v>
      </c>
      <c r="D153" s="53" t="s">
        <v>0</v>
      </c>
      <c r="E153" s="43">
        <v>1100</v>
      </c>
      <c r="F153" s="43">
        <v>288.39999999999998</v>
      </c>
      <c r="G153" s="45">
        <f t="shared" si="19"/>
        <v>0.26218181818181818</v>
      </c>
    </row>
    <row r="154" spans="1:7" x14ac:dyDescent="0.75">
      <c r="A154" s="28" t="s">
        <v>0</v>
      </c>
      <c r="B154" s="6"/>
      <c r="C154" s="3" t="s">
        <v>0</v>
      </c>
      <c r="D154" s="3" t="s">
        <v>0</v>
      </c>
      <c r="E154" s="44" t="s">
        <v>0</v>
      </c>
      <c r="F154" s="44" t="s">
        <v>0</v>
      </c>
      <c r="G154" s="45"/>
    </row>
    <row r="155" spans="1:7" x14ac:dyDescent="0.75">
      <c r="A155" s="33" t="s">
        <v>740</v>
      </c>
      <c r="B155" s="16"/>
      <c r="C155" s="16"/>
      <c r="D155" s="17"/>
      <c r="E155" s="50" t="s">
        <v>0</v>
      </c>
      <c r="F155" s="50" t="s">
        <v>0</v>
      </c>
      <c r="G155" s="51">
        <f>AVERAGE(G156:G157)</f>
        <v>0.27979999999999999</v>
      </c>
    </row>
    <row r="156" spans="1:7" ht="65.75" customHeight="1" x14ac:dyDescent="0.75">
      <c r="A156" s="58" t="s">
        <v>273</v>
      </c>
      <c r="B156" s="49"/>
      <c r="C156" s="53" t="s">
        <v>274</v>
      </c>
      <c r="D156" s="53" t="s">
        <v>275</v>
      </c>
      <c r="E156" s="43">
        <v>5000</v>
      </c>
      <c r="F156" s="43">
        <v>1548</v>
      </c>
      <c r="G156" s="45">
        <f t="shared" ref="G156:G157" si="20">IFERROR(F156/E156,0)</f>
        <v>0.30959999999999999</v>
      </c>
    </row>
    <row r="157" spans="1:7" ht="37" customHeight="1" x14ac:dyDescent="0.75">
      <c r="A157" s="58" t="s">
        <v>276</v>
      </c>
      <c r="B157" s="49"/>
      <c r="C157" s="53" t="s">
        <v>277</v>
      </c>
      <c r="D157" s="53" t="s">
        <v>270</v>
      </c>
      <c r="E157" s="43">
        <v>16</v>
      </c>
      <c r="F157" s="43">
        <v>4</v>
      </c>
      <c r="G157" s="45">
        <f t="shared" si="20"/>
        <v>0.25</v>
      </c>
    </row>
    <row r="158" spans="1:7" x14ac:dyDescent="0.75">
      <c r="A158" s="28" t="s">
        <v>0</v>
      </c>
      <c r="B158" s="6"/>
      <c r="C158" s="3" t="s">
        <v>0</v>
      </c>
      <c r="D158" s="3" t="s">
        <v>0</v>
      </c>
      <c r="E158" s="44" t="s">
        <v>0</v>
      </c>
      <c r="F158" s="44" t="s">
        <v>0</v>
      </c>
      <c r="G158" s="45"/>
    </row>
    <row r="159" spans="1:7" x14ac:dyDescent="0.75">
      <c r="A159" s="33" t="s">
        <v>741</v>
      </c>
      <c r="B159" s="16"/>
      <c r="C159" s="16"/>
      <c r="D159" s="17"/>
      <c r="E159" s="50" t="s">
        <v>0</v>
      </c>
      <c r="F159" s="50" t="s">
        <v>0</v>
      </c>
      <c r="G159" s="51">
        <f>AVERAGE(G160:G161)</f>
        <v>0.3354166666666667</v>
      </c>
    </row>
    <row r="160" spans="1:7" ht="85.75" customHeight="1" x14ac:dyDescent="0.75">
      <c r="A160" s="58" t="s">
        <v>278</v>
      </c>
      <c r="B160" s="49"/>
      <c r="C160" s="53" t="s">
        <v>279</v>
      </c>
      <c r="D160" s="53" t="s">
        <v>280</v>
      </c>
      <c r="E160" s="43">
        <v>1200</v>
      </c>
      <c r="F160" s="43">
        <v>505</v>
      </c>
      <c r="G160" s="45">
        <f t="shared" ref="G160:G161" si="21">IFERROR(F160/E160,0)</f>
        <v>0.42083333333333334</v>
      </c>
    </row>
    <row r="161" spans="1:7" ht="49.75" customHeight="1" x14ac:dyDescent="0.75">
      <c r="A161" s="58" t="s">
        <v>281</v>
      </c>
      <c r="B161" s="49"/>
      <c r="C161" s="53" t="s">
        <v>282</v>
      </c>
      <c r="D161" s="53" t="s">
        <v>270</v>
      </c>
      <c r="E161" s="43">
        <v>16</v>
      </c>
      <c r="F161" s="43">
        <v>4</v>
      </c>
      <c r="G161" s="45">
        <f t="shared" si="21"/>
        <v>0.25</v>
      </c>
    </row>
    <row r="162" spans="1:7" x14ac:dyDescent="0.75">
      <c r="A162" s="28" t="s">
        <v>0</v>
      </c>
      <c r="B162" s="6"/>
      <c r="C162" s="3" t="s">
        <v>0</v>
      </c>
      <c r="D162" s="3" t="s">
        <v>0</v>
      </c>
      <c r="E162" s="44" t="s">
        <v>0</v>
      </c>
      <c r="F162" s="44" t="s">
        <v>0</v>
      </c>
      <c r="G162" s="45"/>
    </row>
    <row r="163" spans="1:7" x14ac:dyDescent="0.75">
      <c r="A163" s="25" t="s">
        <v>306</v>
      </c>
      <c r="B163" s="12"/>
      <c r="C163" s="13" t="s">
        <v>0</v>
      </c>
      <c r="D163" s="13" t="s">
        <v>0</v>
      </c>
      <c r="E163" s="15" t="s">
        <v>0</v>
      </c>
      <c r="F163" s="15" t="s">
        <v>0</v>
      </c>
      <c r="G163" s="29">
        <f>AVERAGE(G164,G171,G180)</f>
        <v>0.22775766408480913</v>
      </c>
    </row>
    <row r="164" spans="1:7" x14ac:dyDescent="0.75">
      <c r="A164" s="27" t="s">
        <v>307</v>
      </c>
      <c r="B164" s="6"/>
      <c r="C164" s="6"/>
      <c r="D164" s="7"/>
      <c r="E164" s="41" t="s">
        <v>0</v>
      </c>
      <c r="F164" s="41" t="s">
        <v>0</v>
      </c>
      <c r="G164" s="42">
        <f>AVERAGE(G165:G169)</f>
        <v>0.27438095238095234</v>
      </c>
    </row>
    <row r="165" spans="1:7" ht="85.75" customHeight="1" x14ac:dyDescent="0.75">
      <c r="A165" s="58" t="s">
        <v>308</v>
      </c>
      <c r="B165" s="49"/>
      <c r="C165" s="53" t="s">
        <v>309</v>
      </c>
      <c r="D165" s="53" t="s">
        <v>310</v>
      </c>
      <c r="E165" s="43">
        <v>6</v>
      </c>
      <c r="F165" s="43">
        <v>1</v>
      </c>
      <c r="G165" s="45">
        <f t="shared" ref="G165:G169" si="22">IFERROR(F165/E165,0)</f>
        <v>0.16666666666666666</v>
      </c>
    </row>
    <row r="166" spans="1:7" ht="84.25" customHeight="1" x14ac:dyDescent="0.75">
      <c r="A166" s="58" t="s">
        <v>311</v>
      </c>
      <c r="B166" s="49"/>
      <c r="C166" s="53" t="s">
        <v>312</v>
      </c>
      <c r="D166" s="53" t="s">
        <v>313</v>
      </c>
      <c r="E166" s="43">
        <v>2</v>
      </c>
      <c r="F166" s="44">
        <v>0</v>
      </c>
      <c r="G166" s="45">
        <f t="shared" si="22"/>
        <v>0</v>
      </c>
    </row>
    <row r="167" spans="1:7" ht="150.75" customHeight="1" x14ac:dyDescent="0.75">
      <c r="A167" s="58" t="s">
        <v>314</v>
      </c>
      <c r="B167" s="49"/>
      <c r="C167" s="53" t="s">
        <v>315</v>
      </c>
      <c r="D167" s="53" t="s">
        <v>316</v>
      </c>
      <c r="E167" s="43">
        <v>2100</v>
      </c>
      <c r="F167" s="43">
        <v>956</v>
      </c>
      <c r="G167" s="45">
        <f t="shared" si="22"/>
        <v>0.45523809523809522</v>
      </c>
    </row>
    <row r="168" spans="1:7" ht="106" customHeight="1" x14ac:dyDescent="0.75">
      <c r="A168" s="58" t="s">
        <v>317</v>
      </c>
      <c r="B168" s="49"/>
      <c r="C168" s="53" t="s">
        <v>318</v>
      </c>
      <c r="D168" s="53" t="s">
        <v>57</v>
      </c>
      <c r="E168" s="43">
        <v>4</v>
      </c>
      <c r="F168" s="43">
        <v>1</v>
      </c>
      <c r="G168" s="45">
        <f t="shared" si="22"/>
        <v>0.25</v>
      </c>
    </row>
    <row r="169" spans="1:7" ht="40" customHeight="1" x14ac:dyDescent="0.75">
      <c r="A169" s="58" t="s">
        <v>319</v>
      </c>
      <c r="B169" s="49"/>
      <c r="C169" s="53" t="s">
        <v>320</v>
      </c>
      <c r="D169" s="53" t="s">
        <v>321</v>
      </c>
      <c r="E169" s="43">
        <v>4</v>
      </c>
      <c r="F169" s="43">
        <v>2</v>
      </c>
      <c r="G169" s="45">
        <f t="shared" si="22"/>
        <v>0.5</v>
      </c>
    </row>
    <row r="170" spans="1:7" x14ac:dyDescent="0.75">
      <c r="A170" s="28" t="s">
        <v>0</v>
      </c>
      <c r="B170" s="6"/>
      <c r="C170" s="3" t="s">
        <v>0</v>
      </c>
      <c r="D170" s="3" t="s">
        <v>0</v>
      </c>
      <c r="E170" s="44" t="s">
        <v>0</v>
      </c>
      <c r="F170" s="44" t="s">
        <v>0</v>
      </c>
      <c r="G170" s="45"/>
    </row>
    <row r="171" spans="1:7" x14ac:dyDescent="0.75">
      <c r="A171" s="27" t="s">
        <v>322</v>
      </c>
      <c r="B171" s="6"/>
      <c r="C171" s="6"/>
      <c r="D171" s="7"/>
      <c r="E171" s="41" t="s">
        <v>0</v>
      </c>
      <c r="F171" s="41" t="s">
        <v>0</v>
      </c>
      <c r="G171" s="42">
        <f>AVERAGE(G172:G178)</f>
        <v>0.12138685261338579</v>
      </c>
    </row>
    <row r="172" spans="1:7" ht="74.849999999999994" customHeight="1" x14ac:dyDescent="0.75">
      <c r="A172" s="58" t="s">
        <v>323</v>
      </c>
      <c r="B172" s="49"/>
      <c r="C172" s="53" t="s">
        <v>324</v>
      </c>
      <c r="D172" s="53" t="s">
        <v>325</v>
      </c>
      <c r="E172" s="43">
        <v>6</v>
      </c>
      <c r="F172" s="44">
        <v>0</v>
      </c>
      <c r="G172" s="45">
        <f t="shared" ref="G172:G178" si="23">IFERROR(F172/E172,0)</f>
        <v>0</v>
      </c>
    </row>
    <row r="173" spans="1:7" ht="65.75" customHeight="1" x14ac:dyDescent="0.75">
      <c r="A173" s="58" t="s">
        <v>326</v>
      </c>
      <c r="B173" s="49"/>
      <c r="C173" s="53" t="s">
        <v>327</v>
      </c>
      <c r="D173" s="53" t="s">
        <v>328</v>
      </c>
      <c r="E173" s="43">
        <v>102</v>
      </c>
      <c r="F173" s="43">
        <v>59</v>
      </c>
      <c r="G173" s="45">
        <f t="shared" si="23"/>
        <v>0.57843137254901966</v>
      </c>
    </row>
    <row r="174" spans="1:7" ht="54" customHeight="1" x14ac:dyDescent="0.75">
      <c r="A174" s="58" t="s">
        <v>329</v>
      </c>
      <c r="B174" s="49"/>
      <c r="C174" s="53" t="s">
        <v>330</v>
      </c>
      <c r="D174" s="53" t="s">
        <v>331</v>
      </c>
      <c r="E174" s="43">
        <v>16</v>
      </c>
      <c r="F174" s="43">
        <v>4</v>
      </c>
      <c r="G174" s="45">
        <f t="shared" si="23"/>
        <v>0.25</v>
      </c>
    </row>
    <row r="175" spans="1:7" ht="86.5" customHeight="1" x14ac:dyDescent="0.75">
      <c r="A175" s="58" t="s">
        <v>332</v>
      </c>
      <c r="B175" s="49"/>
      <c r="C175" s="53" t="s">
        <v>333</v>
      </c>
      <c r="D175" s="53" t="s">
        <v>334</v>
      </c>
      <c r="E175" s="43">
        <v>3</v>
      </c>
      <c r="F175" s="44">
        <v>0</v>
      </c>
      <c r="G175" s="45">
        <f t="shared" si="23"/>
        <v>0</v>
      </c>
    </row>
    <row r="176" spans="1:7" ht="55.5" customHeight="1" x14ac:dyDescent="0.75">
      <c r="A176" s="58" t="s">
        <v>335</v>
      </c>
      <c r="B176" s="49"/>
      <c r="C176" s="53" t="s">
        <v>336</v>
      </c>
      <c r="D176" s="53" t="s">
        <v>337</v>
      </c>
      <c r="E176" s="43">
        <v>1</v>
      </c>
      <c r="F176" s="44">
        <v>0</v>
      </c>
      <c r="G176" s="45">
        <f t="shared" si="23"/>
        <v>0</v>
      </c>
    </row>
    <row r="177" spans="1:7" ht="32.75" customHeight="1" x14ac:dyDescent="0.75">
      <c r="A177" s="58" t="s">
        <v>338</v>
      </c>
      <c r="B177" s="49"/>
      <c r="C177" s="53" t="s">
        <v>339</v>
      </c>
      <c r="D177" s="53" t="s">
        <v>0</v>
      </c>
      <c r="E177" s="43">
        <v>1</v>
      </c>
      <c r="F177" s="44">
        <v>0</v>
      </c>
      <c r="G177" s="45">
        <f t="shared" si="23"/>
        <v>0</v>
      </c>
    </row>
    <row r="178" spans="1:7" ht="45.35" customHeight="1" x14ac:dyDescent="0.75">
      <c r="A178" s="58" t="s">
        <v>340</v>
      </c>
      <c r="B178" s="49"/>
      <c r="C178" s="53" t="s">
        <v>341</v>
      </c>
      <c r="D178" s="53" t="s">
        <v>342</v>
      </c>
      <c r="E178" s="43">
        <v>94</v>
      </c>
      <c r="F178" s="43">
        <v>2</v>
      </c>
      <c r="G178" s="45">
        <f t="shared" si="23"/>
        <v>2.1276595744680851E-2</v>
      </c>
    </row>
    <row r="179" spans="1:7" x14ac:dyDescent="0.75">
      <c r="A179" s="28" t="s">
        <v>0</v>
      </c>
      <c r="B179" s="6"/>
      <c r="C179" s="3" t="s">
        <v>0</v>
      </c>
      <c r="D179" s="3" t="s">
        <v>0</v>
      </c>
      <c r="E179" s="44" t="s">
        <v>0</v>
      </c>
      <c r="F179" s="44" t="s">
        <v>0</v>
      </c>
      <c r="G179" s="45"/>
    </row>
    <row r="180" spans="1:7" x14ac:dyDescent="0.75">
      <c r="A180" s="27" t="s">
        <v>343</v>
      </c>
      <c r="B180" s="6"/>
      <c r="C180" s="6"/>
      <c r="D180" s="7"/>
      <c r="E180" s="41" t="s">
        <v>0</v>
      </c>
      <c r="F180" s="41" t="s">
        <v>0</v>
      </c>
      <c r="G180" s="42">
        <f>AVERAGE(G181:G186)</f>
        <v>0.28750518726008928</v>
      </c>
    </row>
    <row r="181" spans="1:7" ht="39.35" customHeight="1" x14ac:dyDescent="0.75">
      <c r="A181" s="58" t="s">
        <v>344</v>
      </c>
      <c r="B181" s="49"/>
      <c r="C181" s="53" t="s">
        <v>345</v>
      </c>
      <c r="D181" s="53" t="s">
        <v>346</v>
      </c>
      <c r="E181" s="43">
        <v>2</v>
      </c>
      <c r="F181" s="44">
        <v>0</v>
      </c>
      <c r="G181" s="45">
        <f t="shared" ref="G181:G186" si="24">IFERROR(F181/E181,0)</f>
        <v>0</v>
      </c>
    </row>
    <row r="182" spans="1:7" ht="42.25" customHeight="1" x14ac:dyDescent="0.75">
      <c r="A182" s="58" t="s">
        <v>347</v>
      </c>
      <c r="B182" s="49"/>
      <c r="C182" s="53" t="s">
        <v>348</v>
      </c>
      <c r="D182" s="53" t="s">
        <v>349</v>
      </c>
      <c r="E182" s="43">
        <v>240</v>
      </c>
      <c r="F182" s="43">
        <v>62</v>
      </c>
      <c r="G182" s="45">
        <f t="shared" si="24"/>
        <v>0.25833333333333336</v>
      </c>
    </row>
    <row r="183" spans="1:7" ht="43.75" customHeight="1" x14ac:dyDescent="0.75">
      <c r="A183" s="58" t="s">
        <v>350</v>
      </c>
      <c r="B183" s="49"/>
      <c r="C183" s="53" t="s">
        <v>351</v>
      </c>
      <c r="D183" s="53" t="s">
        <v>352</v>
      </c>
      <c r="E183" s="43">
        <v>6</v>
      </c>
      <c r="F183" s="43">
        <v>1</v>
      </c>
      <c r="G183" s="45">
        <f t="shared" si="24"/>
        <v>0.16666666666666666</v>
      </c>
    </row>
    <row r="184" spans="1:7" ht="93.25" customHeight="1" x14ac:dyDescent="0.75">
      <c r="A184" s="58" t="s">
        <v>353</v>
      </c>
      <c r="B184" s="49"/>
      <c r="C184" s="53" t="s">
        <v>354</v>
      </c>
      <c r="D184" s="53" t="s">
        <v>355</v>
      </c>
      <c r="E184" s="43">
        <v>119</v>
      </c>
      <c r="F184" s="43">
        <v>93</v>
      </c>
      <c r="G184" s="45">
        <f t="shared" si="24"/>
        <v>0.78151260504201681</v>
      </c>
    </row>
    <row r="185" spans="1:7" ht="44.5" customHeight="1" x14ac:dyDescent="0.75">
      <c r="A185" s="58" t="s">
        <v>356</v>
      </c>
      <c r="B185" s="49"/>
      <c r="C185" s="53" t="s">
        <v>357</v>
      </c>
      <c r="D185" s="53" t="s">
        <v>358</v>
      </c>
      <c r="E185" s="43">
        <v>3</v>
      </c>
      <c r="F185" s="44">
        <v>0</v>
      </c>
      <c r="G185" s="45">
        <f t="shared" si="24"/>
        <v>0</v>
      </c>
    </row>
    <row r="186" spans="1:7" ht="49.75" customHeight="1" x14ac:dyDescent="0.75">
      <c r="A186" s="58" t="s">
        <v>359</v>
      </c>
      <c r="B186" s="49"/>
      <c r="C186" s="53" t="s">
        <v>360</v>
      </c>
      <c r="D186" s="53" t="s">
        <v>19</v>
      </c>
      <c r="E186" s="43">
        <v>27</v>
      </c>
      <c r="F186" s="43">
        <v>14</v>
      </c>
      <c r="G186" s="45">
        <f t="shared" si="24"/>
        <v>0.51851851851851849</v>
      </c>
    </row>
    <row r="187" spans="1:7" x14ac:dyDescent="0.75">
      <c r="A187" s="28" t="s">
        <v>0</v>
      </c>
      <c r="B187" s="6"/>
      <c r="C187" s="3" t="s">
        <v>0</v>
      </c>
      <c r="D187" s="3" t="s">
        <v>0</v>
      </c>
      <c r="E187" s="44" t="s">
        <v>0</v>
      </c>
      <c r="F187" s="44" t="s">
        <v>0</v>
      </c>
      <c r="G187" s="45"/>
    </row>
    <row r="188" spans="1:7" x14ac:dyDescent="0.75">
      <c r="A188" s="25" t="s">
        <v>361</v>
      </c>
      <c r="B188" s="12"/>
      <c r="C188" s="13" t="s">
        <v>0</v>
      </c>
      <c r="D188" s="13" t="s">
        <v>0</v>
      </c>
      <c r="E188" s="15" t="s">
        <v>0</v>
      </c>
      <c r="F188" s="15" t="s">
        <v>0</v>
      </c>
      <c r="G188" s="29">
        <f>AVERAGE(G189,G195,G202,G212)</f>
        <v>0.34631410256410255</v>
      </c>
    </row>
    <row r="189" spans="1:7" ht="28.25" customHeight="1" x14ac:dyDescent="0.75">
      <c r="A189" s="60" t="s">
        <v>362</v>
      </c>
      <c r="B189" s="49"/>
      <c r="C189" s="54" t="s">
        <v>0</v>
      </c>
      <c r="D189" s="54" t="s">
        <v>0</v>
      </c>
      <c r="E189" s="46" t="s">
        <v>0</v>
      </c>
      <c r="F189" s="46" t="s">
        <v>0</v>
      </c>
      <c r="G189" s="77">
        <f>AVERAGE(G190:G193)</f>
        <v>0.40833333333333333</v>
      </c>
    </row>
    <row r="190" spans="1:7" ht="48.5" customHeight="1" x14ac:dyDescent="0.75">
      <c r="A190" s="58" t="s">
        <v>363</v>
      </c>
      <c r="B190" s="49"/>
      <c r="C190" s="53" t="s">
        <v>0</v>
      </c>
      <c r="D190" s="53" t="s">
        <v>0</v>
      </c>
      <c r="E190" s="43">
        <v>3</v>
      </c>
      <c r="F190" s="43">
        <v>1</v>
      </c>
      <c r="G190" s="45">
        <f t="shared" ref="G190:G193" si="25">IFERROR(F190/E190,0)</f>
        <v>0.33333333333333331</v>
      </c>
    </row>
    <row r="191" spans="1:7" ht="68" customHeight="1" x14ac:dyDescent="0.75">
      <c r="A191" s="58" t="s">
        <v>364</v>
      </c>
      <c r="B191" s="49"/>
      <c r="C191" s="53" t="s">
        <v>0</v>
      </c>
      <c r="D191" s="53" t="s">
        <v>0</v>
      </c>
      <c r="E191" s="43">
        <v>5</v>
      </c>
      <c r="F191" s="43">
        <v>3</v>
      </c>
      <c r="G191" s="45">
        <f t="shared" si="25"/>
        <v>0.6</v>
      </c>
    </row>
    <row r="192" spans="1:7" ht="40.35" customHeight="1" x14ac:dyDescent="0.75">
      <c r="A192" s="58" t="s">
        <v>365</v>
      </c>
      <c r="B192" s="49"/>
      <c r="C192" s="53" t="s">
        <v>0</v>
      </c>
      <c r="D192" s="53" t="s">
        <v>0</v>
      </c>
      <c r="E192" s="43">
        <v>6</v>
      </c>
      <c r="F192" s="43">
        <v>3</v>
      </c>
      <c r="G192" s="45">
        <f t="shared" si="25"/>
        <v>0.5</v>
      </c>
    </row>
    <row r="193" spans="1:7" ht="40.35" customHeight="1" x14ac:dyDescent="0.75">
      <c r="A193" s="58" t="s">
        <v>366</v>
      </c>
      <c r="B193" s="49"/>
      <c r="C193" s="53" t="s">
        <v>367</v>
      </c>
      <c r="D193" s="53" t="s">
        <v>368</v>
      </c>
      <c r="E193" s="43">
        <v>10</v>
      </c>
      <c r="F193" s="43">
        <v>2</v>
      </c>
      <c r="G193" s="45">
        <f t="shared" si="25"/>
        <v>0.2</v>
      </c>
    </row>
    <row r="194" spans="1:7" x14ac:dyDescent="0.75">
      <c r="A194" s="28" t="s">
        <v>0</v>
      </c>
      <c r="B194" s="6"/>
      <c r="C194" s="3" t="s">
        <v>0</v>
      </c>
      <c r="D194" s="3" t="s">
        <v>0</v>
      </c>
      <c r="E194" s="44" t="s">
        <v>0</v>
      </c>
      <c r="F194" s="44" t="s">
        <v>0</v>
      </c>
      <c r="G194" s="45"/>
    </row>
    <row r="195" spans="1:7" ht="29" customHeight="1" x14ac:dyDescent="0.75">
      <c r="A195" s="64" t="s">
        <v>373</v>
      </c>
      <c r="B195" s="49"/>
      <c r="C195" s="49"/>
      <c r="D195" s="57"/>
      <c r="E195" s="41" t="s">
        <v>0</v>
      </c>
      <c r="F195" s="41" t="s">
        <v>0</v>
      </c>
      <c r="G195" s="42">
        <f>AVERAGE(G196:G200)</f>
        <v>0.5</v>
      </c>
    </row>
    <row r="196" spans="1:7" ht="43.85" customHeight="1" x14ac:dyDescent="0.75">
      <c r="A196" s="61" t="s">
        <v>374</v>
      </c>
      <c r="B196" s="62"/>
      <c r="C196" s="63" t="s">
        <v>375</v>
      </c>
      <c r="D196" s="63" t="s">
        <v>0</v>
      </c>
      <c r="E196" s="43">
        <v>6</v>
      </c>
      <c r="F196" s="43">
        <v>0</v>
      </c>
      <c r="G196" s="45">
        <f>IFERROR(F196/E196,0)</f>
        <v>0</v>
      </c>
    </row>
    <row r="197" spans="1:7" ht="43.85" customHeight="1" x14ac:dyDescent="0.75">
      <c r="A197" s="61" t="s">
        <v>376</v>
      </c>
      <c r="B197" s="62"/>
      <c r="C197" s="63" t="s">
        <v>377</v>
      </c>
      <c r="D197" s="63" t="s">
        <v>0</v>
      </c>
      <c r="E197" s="43">
        <v>6</v>
      </c>
      <c r="F197" s="43">
        <v>2</v>
      </c>
      <c r="G197" s="45">
        <f>IFERROR(F197/E197,0)</f>
        <v>0.33333333333333331</v>
      </c>
    </row>
    <row r="198" spans="1:7" ht="43.85" customHeight="1" x14ac:dyDescent="0.75">
      <c r="A198" s="61" t="s">
        <v>378</v>
      </c>
      <c r="B198" s="62"/>
      <c r="C198" s="63" t="s">
        <v>379</v>
      </c>
      <c r="D198" s="63" t="s">
        <v>0</v>
      </c>
      <c r="E198" s="43">
        <v>3</v>
      </c>
      <c r="F198" s="43">
        <v>2</v>
      </c>
      <c r="G198" s="45">
        <f>IFERROR(F198/E198,0)</f>
        <v>0.66666666666666663</v>
      </c>
    </row>
    <row r="199" spans="1:7" ht="43.85" customHeight="1" x14ac:dyDescent="0.75">
      <c r="A199" s="61" t="s">
        <v>380</v>
      </c>
      <c r="B199" s="62"/>
      <c r="C199" s="63" t="s">
        <v>381</v>
      </c>
      <c r="D199" s="63" t="s">
        <v>0</v>
      </c>
      <c r="E199" s="43">
        <v>2</v>
      </c>
      <c r="F199" s="44">
        <v>0</v>
      </c>
      <c r="G199" s="45">
        <f>IFERROR(F199/E199,0)</f>
        <v>0</v>
      </c>
    </row>
    <row r="200" spans="1:7" ht="43.85" customHeight="1" x14ac:dyDescent="0.75">
      <c r="A200" s="61" t="s">
        <v>382</v>
      </c>
      <c r="B200" s="62"/>
      <c r="C200" s="63" t="s">
        <v>0</v>
      </c>
      <c r="D200" s="63" t="s">
        <v>0</v>
      </c>
      <c r="E200" s="43">
        <v>2</v>
      </c>
      <c r="F200" s="43">
        <v>3</v>
      </c>
      <c r="G200" s="45">
        <f>F200/E200</f>
        <v>1.5</v>
      </c>
    </row>
    <row r="201" spans="1:7" x14ac:dyDescent="0.75">
      <c r="A201" s="28" t="s">
        <v>0</v>
      </c>
      <c r="B201" s="6"/>
      <c r="C201" s="3" t="s">
        <v>0</v>
      </c>
      <c r="D201" s="3" t="s">
        <v>0</v>
      </c>
      <c r="E201" s="44" t="s">
        <v>0</v>
      </c>
      <c r="F201" s="44" t="s">
        <v>0</v>
      </c>
      <c r="G201" s="45"/>
    </row>
    <row r="202" spans="1:7" s="65" customFormat="1" ht="23" customHeight="1" x14ac:dyDescent="0.75">
      <c r="A202" s="64" t="s">
        <v>383</v>
      </c>
      <c r="B202" s="49"/>
      <c r="C202" s="49"/>
      <c r="D202" s="57"/>
      <c r="E202" s="41" t="s">
        <v>0</v>
      </c>
      <c r="F202" s="41" t="s">
        <v>0</v>
      </c>
      <c r="G202" s="42">
        <f>AVERAGE(G203:G210)</f>
        <v>0.22692307692307692</v>
      </c>
    </row>
    <row r="203" spans="1:7" ht="29.5" x14ac:dyDescent="0.75">
      <c r="A203" s="58" t="s">
        <v>384</v>
      </c>
      <c r="B203" s="49"/>
      <c r="C203" s="53" t="s">
        <v>385</v>
      </c>
      <c r="D203" s="53" t="s">
        <v>386</v>
      </c>
      <c r="E203" s="43">
        <v>1</v>
      </c>
      <c r="F203" s="43">
        <v>1</v>
      </c>
      <c r="G203" s="45">
        <f>IFERROR(F203/E203,0)</f>
        <v>1</v>
      </c>
    </row>
    <row r="204" spans="1:7" ht="98.5" customHeight="1" x14ac:dyDescent="0.75">
      <c r="A204" s="58" t="s">
        <v>387</v>
      </c>
      <c r="B204" s="49"/>
      <c r="C204" s="53" t="s">
        <v>388</v>
      </c>
      <c r="D204" s="53" t="s">
        <v>389</v>
      </c>
      <c r="E204" s="43">
        <v>26</v>
      </c>
      <c r="F204" s="43">
        <v>3</v>
      </c>
      <c r="G204" s="45">
        <f>IFERROR(F204/E204,0)</f>
        <v>0.11538461538461539</v>
      </c>
    </row>
    <row r="205" spans="1:7" ht="29.5" x14ac:dyDescent="0.75">
      <c r="A205" s="58" t="s">
        <v>390</v>
      </c>
      <c r="B205" s="49"/>
      <c r="C205" s="53" t="s">
        <v>391</v>
      </c>
      <c r="D205" s="53" t="s">
        <v>392</v>
      </c>
      <c r="E205" s="43">
        <v>4</v>
      </c>
      <c r="F205" s="43">
        <v>1</v>
      </c>
      <c r="G205" s="45">
        <f>IFERROR(F205/E205,0)</f>
        <v>0.25</v>
      </c>
    </row>
    <row r="206" spans="1:7" x14ac:dyDescent="0.75">
      <c r="A206" s="58" t="s">
        <v>393</v>
      </c>
      <c r="B206" s="49"/>
      <c r="C206" s="53" t="s">
        <v>394</v>
      </c>
      <c r="D206" s="53" t="s">
        <v>217</v>
      </c>
      <c r="E206" s="43">
        <v>100</v>
      </c>
      <c r="F206" s="44"/>
      <c r="G206" s="45">
        <f>IFERROR(F206/E206,0)</f>
        <v>0</v>
      </c>
    </row>
    <row r="207" spans="1:7" ht="40" customHeight="1" x14ac:dyDescent="0.75">
      <c r="A207" s="58" t="s">
        <v>395</v>
      </c>
      <c r="B207" s="49"/>
      <c r="C207" s="53" t="s">
        <v>396</v>
      </c>
      <c r="D207" s="53" t="s">
        <v>397</v>
      </c>
      <c r="E207" s="43">
        <v>4</v>
      </c>
      <c r="F207" s="43">
        <v>0</v>
      </c>
      <c r="G207" s="45">
        <f>IFERROR(F207/E207,0)</f>
        <v>0</v>
      </c>
    </row>
    <row r="208" spans="1:7" x14ac:dyDescent="0.75">
      <c r="A208" s="58" t="s">
        <v>398</v>
      </c>
      <c r="B208" s="49"/>
      <c r="C208" s="53" t="s">
        <v>399</v>
      </c>
      <c r="D208" s="53" t="s">
        <v>400</v>
      </c>
      <c r="E208" s="43">
        <v>2</v>
      </c>
      <c r="F208" s="43">
        <v>0</v>
      </c>
      <c r="G208" s="45">
        <f>IFERROR(F208/E208,0)</f>
        <v>0</v>
      </c>
    </row>
    <row r="209" spans="1:7" ht="102.25" customHeight="1" x14ac:dyDescent="0.75">
      <c r="A209" s="58" t="s">
        <v>401</v>
      </c>
      <c r="B209" s="49"/>
      <c r="C209" s="53" t="s">
        <v>402</v>
      </c>
      <c r="D209" s="53" t="s">
        <v>403</v>
      </c>
      <c r="E209" s="43">
        <v>5</v>
      </c>
      <c r="F209" s="43">
        <v>1</v>
      </c>
      <c r="G209" s="45">
        <f>IFERROR(F209/E209,0)</f>
        <v>0.2</v>
      </c>
    </row>
    <row r="210" spans="1:7" ht="42.25" customHeight="1" x14ac:dyDescent="0.75">
      <c r="A210" s="58" t="s">
        <v>404</v>
      </c>
      <c r="B210" s="49"/>
      <c r="C210" s="53" t="s">
        <v>405</v>
      </c>
      <c r="D210" s="53" t="s">
        <v>406</v>
      </c>
      <c r="E210" s="43">
        <v>4</v>
      </c>
      <c r="F210" s="43">
        <v>1</v>
      </c>
      <c r="G210" s="45">
        <f>IFERROR(F210/E210,0)</f>
        <v>0.25</v>
      </c>
    </row>
    <row r="211" spans="1:7" x14ac:dyDescent="0.75">
      <c r="A211" s="31"/>
      <c r="B211" s="1"/>
      <c r="C211" s="2"/>
      <c r="D211" s="2"/>
      <c r="E211" s="43"/>
      <c r="F211" s="43"/>
      <c r="G211" s="45"/>
    </row>
    <row r="212" spans="1:7" s="65" customFormat="1" ht="27.5" customHeight="1" x14ac:dyDescent="0.75">
      <c r="A212" s="67"/>
      <c r="B212" s="78" t="s">
        <v>742</v>
      </c>
      <c r="C212" s="79"/>
      <c r="D212" s="79"/>
      <c r="E212" s="41" t="s">
        <v>0</v>
      </c>
      <c r="F212" s="41" t="s">
        <v>0</v>
      </c>
      <c r="G212" s="42">
        <f>AVERAGE(G213:G214)</f>
        <v>0.25</v>
      </c>
    </row>
    <row r="213" spans="1:7" ht="40.35" customHeight="1" x14ac:dyDescent="0.75">
      <c r="A213" s="31"/>
      <c r="B213" s="70" t="s">
        <v>369</v>
      </c>
      <c r="C213" s="63"/>
      <c r="D213" s="63"/>
      <c r="E213" s="43">
        <v>4</v>
      </c>
      <c r="F213" s="43">
        <v>1</v>
      </c>
      <c r="G213" s="45">
        <f>AVERAGE(F213/E213)</f>
        <v>0.25</v>
      </c>
    </row>
    <row r="214" spans="1:7" ht="53" customHeight="1" x14ac:dyDescent="0.75">
      <c r="A214" s="31"/>
      <c r="B214" s="71" t="s">
        <v>370</v>
      </c>
      <c r="C214" s="63" t="s">
        <v>371</v>
      </c>
      <c r="D214" s="63" t="s">
        <v>372</v>
      </c>
      <c r="E214" s="43">
        <v>80</v>
      </c>
      <c r="F214" s="43">
        <v>20</v>
      </c>
      <c r="G214" s="45">
        <f>AVERAGE(F214/E214)</f>
        <v>0.25</v>
      </c>
    </row>
    <row r="215" spans="1:7" x14ac:dyDescent="0.75">
      <c r="A215" s="31"/>
      <c r="B215" s="1"/>
      <c r="C215" s="2"/>
      <c r="D215" s="2"/>
      <c r="E215" s="43"/>
      <c r="F215" s="43"/>
      <c r="G215" s="45"/>
    </row>
    <row r="216" spans="1:7" s="65" customFormat="1" ht="20" customHeight="1" x14ac:dyDescent="0.75">
      <c r="A216" s="80" t="s">
        <v>407</v>
      </c>
      <c r="B216" s="55"/>
      <c r="C216" s="14" t="s">
        <v>0</v>
      </c>
      <c r="D216" s="14" t="s">
        <v>0</v>
      </c>
      <c r="E216" s="15" t="s">
        <v>0</v>
      </c>
      <c r="F216" s="15" t="s">
        <v>0</v>
      </c>
      <c r="G216" s="29">
        <f>AVERAGE(G217,G222,G232,G238)</f>
        <v>0.38450338604150502</v>
      </c>
    </row>
    <row r="217" spans="1:7" s="65" customFormat="1" ht="20" customHeight="1" x14ac:dyDescent="0.75">
      <c r="A217" s="64" t="s">
        <v>408</v>
      </c>
      <c r="B217" s="49"/>
      <c r="C217" s="49"/>
      <c r="D217" s="57"/>
      <c r="E217" s="41" t="s">
        <v>0</v>
      </c>
      <c r="F217" s="41" t="s">
        <v>0</v>
      </c>
      <c r="G217" s="42">
        <f>AVERAGE(G218:G220)</f>
        <v>0.36966666666666664</v>
      </c>
    </row>
    <row r="218" spans="1:7" ht="96.25" customHeight="1" x14ac:dyDescent="0.75">
      <c r="A218" s="58" t="s">
        <v>409</v>
      </c>
      <c r="B218" s="49"/>
      <c r="C218" s="53" t="s">
        <v>410</v>
      </c>
      <c r="D218" s="53" t="s">
        <v>411</v>
      </c>
      <c r="E218" s="43">
        <v>6</v>
      </c>
      <c r="F218" s="43">
        <v>1</v>
      </c>
      <c r="G218" s="45">
        <f>IFERROR(F218/E218,0)</f>
        <v>0.16666666666666666</v>
      </c>
    </row>
    <row r="219" spans="1:7" ht="113.25" customHeight="1" x14ac:dyDescent="0.75">
      <c r="A219" s="58" t="s">
        <v>412</v>
      </c>
      <c r="B219" s="49"/>
      <c r="C219" s="53" t="s">
        <v>413</v>
      </c>
      <c r="D219" s="53" t="s">
        <v>414</v>
      </c>
      <c r="E219" s="43">
        <v>30</v>
      </c>
      <c r="F219" s="43">
        <v>19</v>
      </c>
      <c r="G219" s="45">
        <f>IFERROR(F219/E219,0)</f>
        <v>0.6333333333333333</v>
      </c>
    </row>
    <row r="220" spans="1:7" ht="91" customHeight="1" x14ac:dyDescent="0.75">
      <c r="A220" s="58" t="s">
        <v>415</v>
      </c>
      <c r="B220" s="49"/>
      <c r="C220" s="53" t="s">
        <v>416</v>
      </c>
      <c r="D220" s="53" t="s">
        <v>417</v>
      </c>
      <c r="E220" s="43">
        <v>3000</v>
      </c>
      <c r="F220" s="43">
        <v>927</v>
      </c>
      <c r="G220" s="45">
        <f>IFERROR(F220/E220,0)</f>
        <v>0.309</v>
      </c>
    </row>
    <row r="221" spans="1:7" x14ac:dyDescent="0.75">
      <c r="A221" s="28" t="s">
        <v>0</v>
      </c>
      <c r="B221" s="6"/>
      <c r="C221" s="3" t="s">
        <v>0</v>
      </c>
      <c r="D221" s="3" t="s">
        <v>0</v>
      </c>
      <c r="E221" s="44" t="s">
        <v>0</v>
      </c>
      <c r="F221" s="44" t="s">
        <v>0</v>
      </c>
      <c r="G221" s="45"/>
    </row>
    <row r="222" spans="1:7" x14ac:dyDescent="0.75">
      <c r="A222" s="27" t="s">
        <v>418</v>
      </c>
      <c r="B222" s="6"/>
      <c r="C222" s="6"/>
      <c r="D222" s="7"/>
      <c r="E222" s="41" t="s">
        <v>0</v>
      </c>
      <c r="F222" s="41" t="s">
        <v>0</v>
      </c>
      <c r="G222" s="42">
        <f>AVERAGE(G223:G230)</f>
        <v>0.26807405533063428</v>
      </c>
    </row>
    <row r="223" spans="1:7" ht="96.75" customHeight="1" x14ac:dyDescent="0.75">
      <c r="A223" s="58" t="s">
        <v>419</v>
      </c>
      <c r="B223" s="49"/>
      <c r="C223" s="53" t="s">
        <v>420</v>
      </c>
      <c r="D223" s="53" t="s">
        <v>217</v>
      </c>
      <c r="E223" s="43">
        <v>3500</v>
      </c>
      <c r="F223" s="43">
        <v>1148</v>
      </c>
      <c r="G223" s="45">
        <f>IFERROR(F223/E223,0)</f>
        <v>0.32800000000000001</v>
      </c>
    </row>
    <row r="224" spans="1:7" ht="67.25" customHeight="1" x14ac:dyDescent="0.75">
      <c r="A224" s="58" t="s">
        <v>421</v>
      </c>
      <c r="B224" s="49"/>
      <c r="C224" s="53" t="s">
        <v>422</v>
      </c>
      <c r="D224" s="53" t="s">
        <v>217</v>
      </c>
      <c r="E224" s="43">
        <v>1300</v>
      </c>
      <c r="F224" s="43">
        <v>411</v>
      </c>
      <c r="G224" s="45">
        <f>IFERROR(F224/E224,0)</f>
        <v>0.31615384615384617</v>
      </c>
    </row>
    <row r="225" spans="1:7" ht="63.75" customHeight="1" x14ac:dyDescent="0.75">
      <c r="A225" s="58" t="s">
        <v>423</v>
      </c>
      <c r="B225" s="49"/>
      <c r="C225" s="53" t="s">
        <v>424</v>
      </c>
      <c r="D225" s="53" t="s">
        <v>425</v>
      </c>
      <c r="E225" s="43">
        <v>2</v>
      </c>
      <c r="F225" s="44">
        <v>0</v>
      </c>
      <c r="G225" s="45">
        <f>IFERROR(F225/E225,0)</f>
        <v>0</v>
      </c>
    </row>
    <row r="226" spans="1:7" ht="126.75" customHeight="1" x14ac:dyDescent="0.75">
      <c r="A226" s="58" t="s">
        <v>426</v>
      </c>
      <c r="B226" s="49"/>
      <c r="C226" s="53" t="s">
        <v>427</v>
      </c>
      <c r="D226" s="53" t="s">
        <v>428</v>
      </c>
      <c r="E226" s="43">
        <v>3800</v>
      </c>
      <c r="F226" s="43">
        <v>1490</v>
      </c>
      <c r="G226" s="45">
        <f>IFERROR(F226/E226,0)</f>
        <v>0.39210526315789473</v>
      </c>
    </row>
    <row r="227" spans="1:7" ht="136" customHeight="1" x14ac:dyDescent="0.75">
      <c r="A227" s="58" t="s">
        <v>429</v>
      </c>
      <c r="B227" s="49"/>
      <c r="C227" s="53" t="s">
        <v>430</v>
      </c>
      <c r="D227" s="53" t="s">
        <v>431</v>
      </c>
      <c r="E227" s="43">
        <v>4</v>
      </c>
      <c r="F227" s="43">
        <v>2</v>
      </c>
      <c r="G227" s="45">
        <f>IFERROR(F227/E227,0)</f>
        <v>0.5</v>
      </c>
    </row>
    <row r="228" spans="1:7" ht="94" customHeight="1" x14ac:dyDescent="0.75">
      <c r="A228" s="58" t="s">
        <v>432</v>
      </c>
      <c r="B228" s="49"/>
      <c r="C228" s="53" t="s">
        <v>433</v>
      </c>
      <c r="D228" s="53" t="s">
        <v>434</v>
      </c>
      <c r="E228" s="43">
        <v>240</v>
      </c>
      <c r="F228" s="43">
        <v>106</v>
      </c>
      <c r="G228" s="45">
        <f>IFERROR(F228/E228,0)</f>
        <v>0.44166666666666665</v>
      </c>
    </row>
    <row r="229" spans="1:7" ht="27.5" customHeight="1" x14ac:dyDescent="0.75">
      <c r="A229" s="58" t="s">
        <v>435</v>
      </c>
      <c r="B229" s="49"/>
      <c r="C229" s="53" t="s">
        <v>436</v>
      </c>
      <c r="D229" s="53" t="s">
        <v>437</v>
      </c>
      <c r="E229" s="43">
        <v>6</v>
      </c>
      <c r="F229" s="43">
        <v>1</v>
      </c>
      <c r="G229" s="45">
        <f>IFERROR(F229/E229,0)</f>
        <v>0.16666666666666666</v>
      </c>
    </row>
    <row r="230" spans="1:7" ht="34.75" customHeight="1" x14ac:dyDescent="0.75">
      <c r="A230" s="58" t="s">
        <v>438</v>
      </c>
      <c r="B230" s="49"/>
      <c r="C230" s="53" t="s">
        <v>439</v>
      </c>
      <c r="D230" s="53" t="s">
        <v>440</v>
      </c>
      <c r="E230" s="43">
        <v>1</v>
      </c>
      <c r="F230" s="44">
        <v>0</v>
      </c>
      <c r="G230" s="45">
        <f>IFERROR(F230/E230,0)</f>
        <v>0</v>
      </c>
    </row>
    <row r="231" spans="1:7" x14ac:dyDescent="0.75">
      <c r="A231" s="28" t="s">
        <v>0</v>
      </c>
      <c r="B231" s="6"/>
      <c r="C231" s="3" t="s">
        <v>0</v>
      </c>
      <c r="D231" s="3" t="s">
        <v>0</v>
      </c>
      <c r="E231" s="44" t="s">
        <v>0</v>
      </c>
      <c r="F231" s="44" t="s">
        <v>0</v>
      </c>
      <c r="G231" s="45"/>
    </row>
    <row r="232" spans="1:7" x14ac:dyDescent="0.75">
      <c r="A232" s="27" t="s">
        <v>441</v>
      </c>
      <c r="B232" s="6"/>
      <c r="C232" s="6"/>
      <c r="D232" s="7"/>
      <c r="E232" s="41" t="s">
        <v>0</v>
      </c>
      <c r="F232" s="41" t="s">
        <v>0</v>
      </c>
      <c r="G232" s="42">
        <f>AVERAGE(G233:G236)</f>
        <v>0.5898588589938385</v>
      </c>
    </row>
    <row r="233" spans="1:7" ht="141.25" customHeight="1" x14ac:dyDescent="0.75">
      <c r="A233" s="58" t="s">
        <v>442</v>
      </c>
      <c r="B233" s="49"/>
      <c r="C233" s="53" t="s">
        <v>443</v>
      </c>
      <c r="D233" s="53" t="s">
        <v>444</v>
      </c>
      <c r="E233" s="43">
        <v>78864</v>
      </c>
      <c r="F233" s="43">
        <v>16100</v>
      </c>
      <c r="G233" s="45">
        <f>IFERROR(F233/E233,0)</f>
        <v>0.20414891458713735</v>
      </c>
    </row>
    <row r="234" spans="1:7" ht="58.5" customHeight="1" x14ac:dyDescent="0.75">
      <c r="A234" s="58" t="s">
        <v>445</v>
      </c>
      <c r="B234" s="49"/>
      <c r="C234" s="53" t="s">
        <v>446</v>
      </c>
      <c r="D234" s="53" t="s">
        <v>447</v>
      </c>
      <c r="E234" s="43">
        <v>70</v>
      </c>
      <c r="F234" s="43">
        <v>122</v>
      </c>
      <c r="G234" s="45">
        <f>IFERROR(F234/E234,0)</f>
        <v>1.7428571428571429</v>
      </c>
    </row>
    <row r="235" spans="1:7" ht="27.5" customHeight="1" x14ac:dyDescent="0.75">
      <c r="A235" s="58" t="s">
        <v>448</v>
      </c>
      <c r="B235" s="49"/>
      <c r="C235" s="53" t="s">
        <v>436</v>
      </c>
      <c r="D235" s="53" t="s">
        <v>449</v>
      </c>
      <c r="E235" s="43">
        <v>6</v>
      </c>
      <c r="F235" s="43">
        <v>1</v>
      </c>
      <c r="G235" s="45">
        <f>IFERROR(F235/E235,0)</f>
        <v>0.16666666666666666</v>
      </c>
    </row>
    <row r="236" spans="1:7" ht="27.5" customHeight="1" x14ac:dyDescent="0.75">
      <c r="A236" s="58" t="s">
        <v>450</v>
      </c>
      <c r="B236" s="49"/>
      <c r="C236" s="53" t="s">
        <v>451</v>
      </c>
      <c r="D236" s="53" t="s">
        <v>0</v>
      </c>
      <c r="E236" s="43">
        <v>2124</v>
      </c>
      <c r="F236" s="43">
        <v>522</v>
      </c>
      <c r="G236" s="45">
        <f>IFERROR(F236/E236,0)</f>
        <v>0.24576271186440679</v>
      </c>
    </row>
    <row r="237" spans="1:7" x14ac:dyDescent="0.75">
      <c r="A237" s="28" t="s">
        <v>0</v>
      </c>
      <c r="B237" s="6"/>
      <c r="C237" s="3" t="s">
        <v>0</v>
      </c>
      <c r="D237" s="3" t="s">
        <v>0</v>
      </c>
      <c r="E237" s="44" t="s">
        <v>0</v>
      </c>
      <c r="F237" s="44" t="s">
        <v>0</v>
      </c>
      <c r="G237" s="45"/>
    </row>
    <row r="238" spans="1:7" x14ac:dyDescent="0.75">
      <c r="A238" s="27" t="s">
        <v>452</v>
      </c>
      <c r="B238" s="6"/>
      <c r="C238" s="6"/>
      <c r="D238" s="7"/>
      <c r="E238" s="41" t="s">
        <v>0</v>
      </c>
      <c r="F238" s="41" t="s">
        <v>0</v>
      </c>
      <c r="G238" s="42">
        <f>AVERAGE(G239:G242)</f>
        <v>0.31041396317488074</v>
      </c>
    </row>
    <row r="239" spans="1:7" s="65" customFormat="1" ht="103.25" x14ac:dyDescent="0.75">
      <c r="A239" s="58" t="s">
        <v>453</v>
      </c>
      <c r="B239" s="49"/>
      <c r="C239" s="53" t="s">
        <v>454</v>
      </c>
      <c r="D239" s="53" t="s">
        <v>455</v>
      </c>
      <c r="E239" s="43">
        <v>41802</v>
      </c>
      <c r="F239" s="43">
        <v>7706</v>
      </c>
      <c r="G239" s="45">
        <f>IFERROR(F239/E239,0)</f>
        <v>0.1843452466389168</v>
      </c>
    </row>
    <row r="240" spans="1:7" s="65" customFormat="1" ht="29.5" x14ac:dyDescent="0.75">
      <c r="A240" s="58" t="s">
        <v>456</v>
      </c>
      <c r="B240" s="49"/>
      <c r="C240" s="53" t="s">
        <v>457</v>
      </c>
      <c r="D240" s="53" t="s">
        <v>458</v>
      </c>
      <c r="E240" s="43">
        <v>6</v>
      </c>
      <c r="F240" s="43">
        <v>1</v>
      </c>
      <c r="G240" s="45">
        <f>IFERROR(F240/E240,0)</f>
        <v>0.16666666666666666</v>
      </c>
    </row>
    <row r="241" spans="1:7" s="65" customFormat="1" x14ac:dyDescent="0.75">
      <c r="A241" s="58" t="s">
        <v>459</v>
      </c>
      <c r="B241" s="49"/>
      <c r="C241" s="53" t="s">
        <v>460</v>
      </c>
      <c r="D241" s="53" t="s">
        <v>461</v>
      </c>
      <c r="E241" s="43">
        <v>60</v>
      </c>
      <c r="F241" s="43">
        <v>1</v>
      </c>
      <c r="G241" s="45">
        <f>IFERROR(F241/E241,0)</f>
        <v>1.6666666666666666E-2</v>
      </c>
    </row>
    <row r="242" spans="1:7" s="65" customFormat="1" ht="88.5" x14ac:dyDescent="0.75">
      <c r="A242" s="58" t="s">
        <v>462</v>
      </c>
      <c r="B242" s="49"/>
      <c r="C242" s="53" t="s">
        <v>463</v>
      </c>
      <c r="D242" s="53" t="s">
        <v>464</v>
      </c>
      <c r="E242" s="43">
        <v>8800</v>
      </c>
      <c r="F242" s="43">
        <v>7691</v>
      </c>
      <c r="G242" s="45">
        <f>IFERROR(F242/E242,0)</f>
        <v>0.87397727272727277</v>
      </c>
    </row>
    <row r="243" spans="1:7" x14ac:dyDescent="0.75">
      <c r="A243" s="28" t="s">
        <v>0</v>
      </c>
      <c r="B243" s="6"/>
      <c r="C243" s="3" t="s">
        <v>0</v>
      </c>
      <c r="D243" s="3" t="s">
        <v>0</v>
      </c>
      <c r="E243" s="44" t="s">
        <v>0</v>
      </c>
      <c r="F243" s="44" t="s">
        <v>0</v>
      </c>
      <c r="G243" s="45"/>
    </row>
    <row r="244" spans="1:7" x14ac:dyDescent="0.75">
      <c r="A244" s="25" t="s">
        <v>465</v>
      </c>
      <c r="B244" s="12"/>
      <c r="C244" s="13" t="s">
        <v>0</v>
      </c>
      <c r="D244" s="13" t="s">
        <v>0</v>
      </c>
      <c r="E244" s="15" t="s">
        <v>0</v>
      </c>
      <c r="F244" s="15" t="s">
        <v>0</v>
      </c>
      <c r="G244" s="29">
        <f>AVERAGE(G245,G252,G262,G268,G275)</f>
        <v>0.34500153233623349</v>
      </c>
    </row>
    <row r="245" spans="1:7" x14ac:dyDescent="0.75">
      <c r="A245" s="27" t="s">
        <v>466</v>
      </c>
      <c r="B245" s="6"/>
      <c r="C245" s="6"/>
      <c r="D245" s="7"/>
      <c r="E245" s="41" t="s">
        <v>0</v>
      </c>
      <c r="F245" s="41" t="s">
        <v>0</v>
      </c>
      <c r="G245" s="42">
        <f>AVERAGE(G246:G250)</f>
        <v>0.37103030303030304</v>
      </c>
    </row>
    <row r="246" spans="1:7" ht="91.75" customHeight="1" x14ac:dyDescent="0.75">
      <c r="A246" s="58" t="s">
        <v>467</v>
      </c>
      <c r="B246" s="49"/>
      <c r="C246" s="53" t="s">
        <v>468</v>
      </c>
      <c r="D246" s="53" t="s">
        <v>469</v>
      </c>
      <c r="E246" s="43">
        <v>60</v>
      </c>
      <c r="F246" s="43">
        <v>31</v>
      </c>
      <c r="G246" s="45">
        <f>IFERROR(F246/E246,0)</f>
        <v>0.51666666666666672</v>
      </c>
    </row>
    <row r="247" spans="1:7" ht="108" customHeight="1" x14ac:dyDescent="0.75">
      <c r="A247" s="58" t="s">
        <v>470</v>
      </c>
      <c r="B247" s="49"/>
      <c r="C247" s="53" t="s">
        <v>471</v>
      </c>
      <c r="D247" s="53" t="s">
        <v>472</v>
      </c>
      <c r="E247" s="43">
        <v>44</v>
      </c>
      <c r="F247" s="43">
        <v>19</v>
      </c>
      <c r="G247" s="45">
        <f>IFERROR(F247/E247,0)</f>
        <v>0.43181818181818182</v>
      </c>
    </row>
    <row r="248" spans="1:7" ht="73.25" customHeight="1" x14ac:dyDescent="0.75">
      <c r="A248" s="58" t="s">
        <v>473</v>
      </c>
      <c r="B248" s="49"/>
      <c r="C248" s="53" t="s">
        <v>474</v>
      </c>
      <c r="D248" s="53" t="s">
        <v>475</v>
      </c>
      <c r="E248" s="43">
        <v>240</v>
      </c>
      <c r="F248" s="43">
        <v>60</v>
      </c>
      <c r="G248" s="45">
        <f>IFERROR(F248/E248,0)</f>
        <v>0.25</v>
      </c>
    </row>
    <row r="249" spans="1:7" ht="57" customHeight="1" x14ac:dyDescent="0.75">
      <c r="A249" s="58" t="s">
        <v>476</v>
      </c>
      <c r="B249" s="49"/>
      <c r="C249" s="53" t="s">
        <v>477</v>
      </c>
      <c r="D249" s="53" t="s">
        <v>478</v>
      </c>
      <c r="E249" s="43">
        <v>75</v>
      </c>
      <c r="F249" s="43">
        <v>18</v>
      </c>
      <c r="G249" s="45">
        <f>IFERROR(F249/E249,0)</f>
        <v>0.24</v>
      </c>
    </row>
    <row r="250" spans="1:7" ht="61.5" customHeight="1" x14ac:dyDescent="0.75">
      <c r="A250" s="58" t="s">
        <v>479</v>
      </c>
      <c r="B250" s="49"/>
      <c r="C250" s="53" t="s">
        <v>480</v>
      </c>
      <c r="D250" s="53" t="s">
        <v>481</v>
      </c>
      <c r="E250" s="43">
        <v>120</v>
      </c>
      <c r="F250" s="43">
        <v>50</v>
      </c>
      <c r="G250" s="45">
        <f>IFERROR(F250/E250,0)</f>
        <v>0.41666666666666669</v>
      </c>
    </row>
    <row r="251" spans="1:7" x14ac:dyDescent="0.75">
      <c r="A251" s="28" t="s">
        <v>0</v>
      </c>
      <c r="B251" s="6"/>
      <c r="C251" s="3" t="s">
        <v>0</v>
      </c>
      <c r="D251" s="3" t="s">
        <v>0</v>
      </c>
      <c r="E251" s="44" t="s">
        <v>0</v>
      </c>
      <c r="F251" s="44" t="s">
        <v>0</v>
      </c>
      <c r="G251" s="45"/>
    </row>
    <row r="252" spans="1:7" x14ac:dyDescent="0.75">
      <c r="A252" s="27" t="s">
        <v>482</v>
      </c>
      <c r="B252" s="6"/>
      <c r="C252" s="6"/>
      <c r="D252" s="7"/>
      <c r="E252" s="41" t="s">
        <v>0</v>
      </c>
      <c r="F252" s="41" t="s">
        <v>0</v>
      </c>
      <c r="G252" s="42">
        <f>AVERAGE(G253:G260)</f>
        <v>0.16666666666666666</v>
      </c>
    </row>
    <row r="253" spans="1:7" ht="67.349999999999994" customHeight="1" x14ac:dyDescent="0.75">
      <c r="A253" s="58" t="s">
        <v>483</v>
      </c>
      <c r="B253" s="49"/>
      <c r="C253" s="53" t="s">
        <v>484</v>
      </c>
      <c r="D253" s="53" t="s">
        <v>485</v>
      </c>
      <c r="E253" s="43">
        <v>1</v>
      </c>
      <c r="F253" s="44">
        <v>0</v>
      </c>
      <c r="G253" s="45">
        <f>IFERROR(F253/E253,0)</f>
        <v>0</v>
      </c>
    </row>
    <row r="254" spans="1:7" ht="67.349999999999994" customHeight="1" x14ac:dyDescent="0.75">
      <c r="A254" s="58" t="s">
        <v>486</v>
      </c>
      <c r="B254" s="49"/>
      <c r="C254" s="53" t="s">
        <v>487</v>
      </c>
      <c r="D254" s="53" t="s">
        <v>488</v>
      </c>
      <c r="E254" s="43">
        <v>4</v>
      </c>
      <c r="F254" s="43">
        <v>1</v>
      </c>
      <c r="G254" s="45">
        <f>IFERROR(F254/E254,0)</f>
        <v>0.25</v>
      </c>
    </row>
    <row r="255" spans="1:7" ht="67.349999999999994" customHeight="1" x14ac:dyDescent="0.75">
      <c r="A255" s="58" t="s">
        <v>489</v>
      </c>
      <c r="B255" s="49"/>
      <c r="C255" s="53" t="s">
        <v>490</v>
      </c>
      <c r="D255" s="53" t="s">
        <v>491</v>
      </c>
      <c r="E255" s="43">
        <v>8</v>
      </c>
      <c r="F255" s="43">
        <v>4</v>
      </c>
      <c r="G255" s="45">
        <f>IFERROR(F255/E255,0)</f>
        <v>0.5</v>
      </c>
    </row>
    <row r="256" spans="1:7" ht="67.349999999999994" customHeight="1" x14ac:dyDescent="0.75">
      <c r="A256" s="58" t="s">
        <v>492</v>
      </c>
      <c r="B256" s="49"/>
      <c r="C256" s="53" t="s">
        <v>493</v>
      </c>
      <c r="D256" s="53" t="s">
        <v>469</v>
      </c>
      <c r="E256" s="43">
        <v>20</v>
      </c>
      <c r="F256" s="43">
        <v>5</v>
      </c>
      <c r="G256" s="45">
        <f>IFERROR(F256/E256,0)</f>
        <v>0.25</v>
      </c>
    </row>
    <row r="257" spans="1:7" ht="67.349999999999994" customHeight="1" x14ac:dyDescent="0.75">
      <c r="A257" s="58" t="s">
        <v>494</v>
      </c>
      <c r="B257" s="49"/>
      <c r="C257" s="53" t="s">
        <v>495</v>
      </c>
      <c r="D257" s="53" t="s">
        <v>496</v>
      </c>
      <c r="E257" s="43">
        <v>3</v>
      </c>
      <c r="F257" s="43">
        <v>1</v>
      </c>
      <c r="G257" s="45">
        <f>IFERROR(F257/E257,0)</f>
        <v>0.33333333333333331</v>
      </c>
    </row>
    <row r="258" spans="1:7" ht="67.349999999999994" customHeight="1" x14ac:dyDescent="0.75">
      <c r="A258" s="58" t="s">
        <v>497</v>
      </c>
      <c r="B258" s="49"/>
      <c r="C258" s="53" t="s">
        <v>498</v>
      </c>
      <c r="D258" s="53" t="s">
        <v>499</v>
      </c>
      <c r="E258" s="43">
        <v>1</v>
      </c>
      <c r="F258" s="44">
        <v>0</v>
      </c>
      <c r="G258" s="45">
        <f>IFERROR(F258/E258,0)</f>
        <v>0</v>
      </c>
    </row>
    <row r="259" spans="1:7" ht="67.349999999999994" customHeight="1" x14ac:dyDescent="0.75">
      <c r="A259" s="58" t="s">
        <v>500</v>
      </c>
      <c r="B259" s="49"/>
      <c r="C259" s="53" t="s">
        <v>501</v>
      </c>
      <c r="D259" s="53" t="s">
        <v>502</v>
      </c>
      <c r="E259" s="43">
        <v>1</v>
      </c>
      <c r="F259" s="72">
        <v>0</v>
      </c>
      <c r="G259" s="45">
        <f>IFERROR(F260/E259,0)</f>
        <v>0</v>
      </c>
    </row>
    <row r="260" spans="1:7" ht="64.5" customHeight="1" x14ac:dyDescent="0.75">
      <c r="A260" s="58" t="s">
        <v>503</v>
      </c>
      <c r="B260" s="49"/>
      <c r="C260" s="53" t="s">
        <v>504</v>
      </c>
      <c r="D260" s="53" t="s">
        <v>505</v>
      </c>
      <c r="E260" s="43">
        <v>4</v>
      </c>
      <c r="F260" s="44">
        <v>0</v>
      </c>
      <c r="G260" s="45">
        <f>IFERROR(#REF!/E260,0)</f>
        <v>0</v>
      </c>
    </row>
    <row r="261" spans="1:7" x14ac:dyDescent="0.75">
      <c r="A261" s="28" t="s">
        <v>0</v>
      </c>
      <c r="B261" s="6"/>
      <c r="C261" s="3" t="s">
        <v>0</v>
      </c>
      <c r="D261" s="3" t="s">
        <v>0</v>
      </c>
      <c r="E261" s="44" t="s">
        <v>0</v>
      </c>
      <c r="F261" s="44" t="s">
        <v>0</v>
      </c>
      <c r="G261" s="45"/>
    </row>
    <row r="262" spans="1:7" x14ac:dyDescent="0.75">
      <c r="A262" s="27" t="s">
        <v>506</v>
      </c>
      <c r="B262" s="6"/>
      <c r="C262" s="6"/>
      <c r="D262" s="7"/>
      <c r="E262" s="41" t="s">
        <v>0</v>
      </c>
      <c r="F262" s="41" t="s">
        <v>0</v>
      </c>
      <c r="G262" s="42">
        <f>AVERAGE(G263:G266)</f>
        <v>0.45833333333333331</v>
      </c>
    </row>
    <row r="263" spans="1:7" ht="45.25" customHeight="1" x14ac:dyDescent="0.75">
      <c r="A263" s="58" t="s">
        <v>507</v>
      </c>
      <c r="B263" s="49"/>
      <c r="C263" s="53" t="s">
        <v>508</v>
      </c>
      <c r="D263" s="53" t="s">
        <v>509</v>
      </c>
      <c r="E263" s="43">
        <v>400</v>
      </c>
      <c r="F263" s="43">
        <v>100</v>
      </c>
      <c r="G263" s="45">
        <f>IFERROR(F263/E263,0)</f>
        <v>0.25</v>
      </c>
    </row>
    <row r="264" spans="1:7" ht="25.25" customHeight="1" x14ac:dyDescent="0.75">
      <c r="A264" s="58" t="s">
        <v>510</v>
      </c>
      <c r="B264" s="49"/>
      <c r="C264" s="53" t="s">
        <v>511</v>
      </c>
      <c r="D264" s="53" t="s">
        <v>102</v>
      </c>
      <c r="E264" s="43">
        <v>100</v>
      </c>
      <c r="F264" s="44">
        <v>0</v>
      </c>
      <c r="G264" s="45">
        <f>IFERROR(F264/E264,0)</f>
        <v>0</v>
      </c>
    </row>
    <row r="265" spans="1:7" ht="27.5" customHeight="1" x14ac:dyDescent="0.75">
      <c r="A265" s="58" t="s">
        <v>512</v>
      </c>
      <c r="B265" s="49"/>
      <c r="C265" s="53" t="s">
        <v>513</v>
      </c>
      <c r="D265" s="53" t="s">
        <v>509</v>
      </c>
      <c r="E265" s="43">
        <v>4</v>
      </c>
      <c r="F265" s="43">
        <v>1</v>
      </c>
      <c r="G265" s="45">
        <f>IFERROR(F265/E265,0)</f>
        <v>0.25</v>
      </c>
    </row>
    <row r="266" spans="1:7" ht="37" customHeight="1" x14ac:dyDescent="0.75">
      <c r="A266" s="58" t="s">
        <v>514</v>
      </c>
      <c r="B266" s="49"/>
      <c r="C266" s="53" t="s">
        <v>515</v>
      </c>
      <c r="D266" s="53" t="s">
        <v>0</v>
      </c>
      <c r="E266" s="43">
        <v>120</v>
      </c>
      <c r="F266" s="43">
        <v>160</v>
      </c>
      <c r="G266" s="45">
        <f>IFERROR(F266/E266,0)</f>
        <v>1.3333333333333333</v>
      </c>
    </row>
    <row r="267" spans="1:7" x14ac:dyDescent="0.75">
      <c r="A267" s="28" t="s">
        <v>0</v>
      </c>
      <c r="B267" s="6"/>
      <c r="C267" s="3" t="s">
        <v>0</v>
      </c>
      <c r="D267" s="3" t="s">
        <v>0</v>
      </c>
      <c r="E267" s="44" t="s">
        <v>0</v>
      </c>
      <c r="F267" s="44" t="s">
        <v>0</v>
      </c>
      <c r="G267" s="45"/>
    </row>
    <row r="268" spans="1:7" x14ac:dyDescent="0.75">
      <c r="A268" s="27" t="s">
        <v>516</v>
      </c>
      <c r="B268" s="6"/>
      <c r="C268" s="6"/>
      <c r="D268" s="7"/>
      <c r="E268" s="41" t="s">
        <v>0</v>
      </c>
      <c r="F268" s="41" t="s">
        <v>0</v>
      </c>
      <c r="G268" s="42">
        <f>AVERAGE(G269:G273)</f>
        <v>0.39095238095238094</v>
      </c>
    </row>
    <row r="269" spans="1:7" ht="61.5" customHeight="1" x14ac:dyDescent="0.75">
      <c r="A269" s="58" t="s">
        <v>517</v>
      </c>
      <c r="B269" s="49"/>
      <c r="C269" s="53" t="s">
        <v>518</v>
      </c>
      <c r="D269" s="53" t="s">
        <v>519</v>
      </c>
      <c r="E269" s="43">
        <v>5832</v>
      </c>
      <c r="F269" s="43">
        <v>1458</v>
      </c>
      <c r="G269" s="45">
        <f>IFERROR(F269/E269,0)</f>
        <v>0.25</v>
      </c>
    </row>
    <row r="270" spans="1:7" ht="69" customHeight="1" x14ac:dyDescent="0.75">
      <c r="A270" s="58" t="s">
        <v>520</v>
      </c>
      <c r="B270" s="49"/>
      <c r="C270" s="53" t="s">
        <v>521</v>
      </c>
      <c r="D270" s="53" t="s">
        <v>522</v>
      </c>
      <c r="E270" s="43">
        <v>3168</v>
      </c>
      <c r="F270" s="43">
        <v>1056</v>
      </c>
      <c r="G270" s="45">
        <f>IFERROR(F270/E270,0)</f>
        <v>0.33333333333333331</v>
      </c>
    </row>
    <row r="271" spans="1:7" ht="66" customHeight="1" x14ac:dyDescent="0.75">
      <c r="A271" s="58" t="s">
        <v>523</v>
      </c>
      <c r="B271" s="49"/>
      <c r="C271" s="53" t="s">
        <v>524</v>
      </c>
      <c r="D271" s="53" t="s">
        <v>525</v>
      </c>
      <c r="E271" s="43">
        <v>840</v>
      </c>
      <c r="F271" s="43">
        <v>270</v>
      </c>
      <c r="G271" s="45">
        <f>IFERROR(F271/E271,0)</f>
        <v>0.32142857142857145</v>
      </c>
    </row>
    <row r="272" spans="1:7" ht="46.75" customHeight="1" x14ac:dyDescent="0.75">
      <c r="A272" s="58" t="s">
        <v>526</v>
      </c>
      <c r="B272" s="49"/>
      <c r="C272" s="53" t="s">
        <v>527</v>
      </c>
      <c r="D272" s="53" t="s">
        <v>528</v>
      </c>
      <c r="E272" s="43">
        <v>5</v>
      </c>
      <c r="F272" s="43">
        <v>4</v>
      </c>
      <c r="G272" s="45">
        <f>IFERROR(F272/E272,0)</f>
        <v>0.8</v>
      </c>
    </row>
    <row r="273" spans="1:7" ht="59.25" customHeight="1" x14ac:dyDescent="0.75">
      <c r="A273" s="58" t="s">
        <v>529</v>
      </c>
      <c r="B273" s="49"/>
      <c r="C273" s="53" t="s">
        <v>530</v>
      </c>
      <c r="D273" s="53" t="s">
        <v>35</v>
      </c>
      <c r="E273" s="43">
        <v>8</v>
      </c>
      <c r="F273" s="43">
        <v>2</v>
      </c>
      <c r="G273" s="45">
        <f>IFERROR(F273/E273,0)</f>
        <v>0.25</v>
      </c>
    </row>
    <row r="274" spans="1:7" x14ac:dyDescent="0.75">
      <c r="A274" s="28" t="s">
        <v>0</v>
      </c>
      <c r="B274" s="6"/>
      <c r="C274" s="3" t="s">
        <v>0</v>
      </c>
      <c r="D274" s="3" t="s">
        <v>0</v>
      </c>
      <c r="E274" s="44" t="s">
        <v>0</v>
      </c>
      <c r="F274" s="44" t="s">
        <v>0</v>
      </c>
      <c r="G274" s="45"/>
    </row>
    <row r="275" spans="1:7" x14ac:dyDescent="0.75">
      <c r="A275" s="27" t="s">
        <v>531</v>
      </c>
      <c r="B275" s="6"/>
      <c r="C275" s="6"/>
      <c r="D275" s="7"/>
      <c r="E275" s="41" t="s">
        <v>0</v>
      </c>
      <c r="F275" s="41" t="s">
        <v>0</v>
      </c>
      <c r="G275" s="42">
        <f>AVERAGE(G276:G285)</f>
        <v>0.3380249776984835</v>
      </c>
    </row>
    <row r="276" spans="1:7" ht="66" customHeight="1" x14ac:dyDescent="0.75">
      <c r="A276" s="58" t="s">
        <v>532</v>
      </c>
      <c r="B276" s="49"/>
      <c r="C276" s="53" t="s">
        <v>533</v>
      </c>
      <c r="D276" s="53" t="s">
        <v>0</v>
      </c>
      <c r="E276" s="43">
        <v>20</v>
      </c>
      <c r="F276" s="43">
        <v>12</v>
      </c>
      <c r="G276" s="45">
        <f>IFERROR(F276/E276,0)</f>
        <v>0.6</v>
      </c>
    </row>
    <row r="277" spans="1:7" ht="59.25" customHeight="1" x14ac:dyDescent="0.75">
      <c r="A277" s="58" t="s">
        <v>534</v>
      </c>
      <c r="B277" s="49"/>
      <c r="C277" s="53" t="s">
        <v>535</v>
      </c>
      <c r="D277" s="53" t="s">
        <v>536</v>
      </c>
      <c r="E277" s="43">
        <v>118</v>
      </c>
      <c r="F277" s="43">
        <v>103</v>
      </c>
      <c r="G277" s="45">
        <f>IFERROR(F277/E277,0)</f>
        <v>0.8728813559322034</v>
      </c>
    </row>
    <row r="278" spans="1:7" ht="86" customHeight="1" x14ac:dyDescent="0.75">
      <c r="A278" s="58" t="s">
        <v>537</v>
      </c>
      <c r="B278" s="49"/>
      <c r="C278" s="53" t="s">
        <v>538</v>
      </c>
      <c r="D278" s="53" t="s">
        <v>539</v>
      </c>
      <c r="E278" s="43">
        <v>5</v>
      </c>
      <c r="F278" s="44">
        <v>0</v>
      </c>
      <c r="G278" s="45">
        <f>IFERROR(F278/E278,0)</f>
        <v>0</v>
      </c>
    </row>
    <row r="279" spans="1:7" ht="60" customHeight="1" x14ac:dyDescent="0.75">
      <c r="A279" s="58" t="s">
        <v>540</v>
      </c>
      <c r="B279" s="49"/>
      <c r="C279" s="53" t="s">
        <v>541</v>
      </c>
      <c r="D279" s="53" t="s">
        <v>539</v>
      </c>
      <c r="E279" s="43">
        <v>6</v>
      </c>
      <c r="F279" s="44">
        <v>0</v>
      </c>
      <c r="G279" s="45">
        <f>IFERROR(F279/E279,0)</f>
        <v>0</v>
      </c>
    </row>
    <row r="280" spans="1:7" ht="195" customHeight="1" x14ac:dyDescent="0.75">
      <c r="A280" s="58" t="s">
        <v>542</v>
      </c>
      <c r="B280" s="49"/>
      <c r="C280" s="53" t="s">
        <v>543</v>
      </c>
      <c r="D280" s="53" t="s">
        <v>544</v>
      </c>
      <c r="E280" s="43">
        <v>5</v>
      </c>
      <c r="F280" s="43">
        <v>2</v>
      </c>
      <c r="G280" s="45">
        <f>IFERROR(F280/E280,0)</f>
        <v>0.4</v>
      </c>
    </row>
    <row r="281" spans="1:7" ht="51.25" customHeight="1" x14ac:dyDescent="0.75">
      <c r="A281" s="58" t="s">
        <v>545</v>
      </c>
      <c r="B281" s="49"/>
      <c r="C281" s="53" t="s">
        <v>546</v>
      </c>
      <c r="D281" s="53" t="s">
        <v>35</v>
      </c>
      <c r="E281" s="43">
        <v>20</v>
      </c>
      <c r="F281" s="43">
        <v>6</v>
      </c>
      <c r="G281" s="45">
        <f>IFERROR(F281/E281,0)</f>
        <v>0.3</v>
      </c>
    </row>
    <row r="282" spans="1:7" ht="56.25" customHeight="1" x14ac:dyDescent="0.75">
      <c r="A282" s="58" t="s">
        <v>547</v>
      </c>
      <c r="B282" s="49"/>
      <c r="C282" s="53" t="s">
        <v>548</v>
      </c>
      <c r="D282" s="53" t="s">
        <v>536</v>
      </c>
      <c r="E282" s="43">
        <v>2</v>
      </c>
      <c r="F282" s="43">
        <v>1</v>
      </c>
      <c r="G282" s="45">
        <f>IFERROR(F282/E282,0)</f>
        <v>0.5</v>
      </c>
    </row>
    <row r="283" spans="1:7" ht="73.25" customHeight="1" x14ac:dyDescent="0.75">
      <c r="A283" s="58" t="s">
        <v>549</v>
      </c>
      <c r="B283" s="49"/>
      <c r="C283" s="53" t="s">
        <v>550</v>
      </c>
      <c r="D283" s="53" t="s">
        <v>536</v>
      </c>
      <c r="E283" s="43">
        <v>2</v>
      </c>
      <c r="F283" s="43">
        <v>1</v>
      </c>
      <c r="G283" s="45">
        <f>IFERROR(F283/E283,0)</f>
        <v>0.5</v>
      </c>
    </row>
    <row r="284" spans="1:7" ht="73.75" x14ac:dyDescent="0.75">
      <c r="A284" s="58" t="s">
        <v>551</v>
      </c>
      <c r="B284" s="49"/>
      <c r="C284" s="53" t="s">
        <v>552</v>
      </c>
      <c r="D284" s="53" t="s">
        <v>536</v>
      </c>
      <c r="E284" s="43">
        <v>2</v>
      </c>
      <c r="F284" s="44">
        <v>0</v>
      </c>
      <c r="G284" s="45">
        <f>IFERROR(F284/E284,0)</f>
        <v>0</v>
      </c>
    </row>
    <row r="285" spans="1:7" ht="36.25" customHeight="1" x14ac:dyDescent="0.75">
      <c r="A285" s="58" t="s">
        <v>553</v>
      </c>
      <c r="B285" s="49"/>
      <c r="C285" s="53" t="s">
        <v>554</v>
      </c>
      <c r="D285" s="53" t="s">
        <v>555</v>
      </c>
      <c r="E285" s="43">
        <v>3800</v>
      </c>
      <c r="F285" s="43">
        <v>788</v>
      </c>
      <c r="G285" s="45">
        <f>IFERROR(F285/E285,0)</f>
        <v>0.20736842105263159</v>
      </c>
    </row>
    <row r="286" spans="1:7" x14ac:dyDescent="0.75">
      <c r="A286" s="28" t="s">
        <v>0</v>
      </c>
      <c r="B286" s="6"/>
      <c r="C286" s="3" t="s">
        <v>0</v>
      </c>
      <c r="D286" s="3" t="s">
        <v>0</v>
      </c>
      <c r="E286" s="44" t="s">
        <v>0</v>
      </c>
      <c r="F286" s="44" t="s">
        <v>0</v>
      </c>
      <c r="G286" s="45"/>
    </row>
    <row r="287" spans="1:7" x14ac:dyDescent="0.75">
      <c r="A287" s="25" t="s">
        <v>556</v>
      </c>
      <c r="B287" s="12"/>
      <c r="C287" s="13" t="s">
        <v>0</v>
      </c>
      <c r="D287" s="13" t="s">
        <v>0</v>
      </c>
      <c r="E287" s="15" t="s">
        <v>0</v>
      </c>
      <c r="F287" s="15" t="s">
        <v>0</v>
      </c>
      <c r="G287" s="29">
        <f>AVERAGE(G288,G296,G301)</f>
        <v>0.18589887181906431</v>
      </c>
    </row>
    <row r="288" spans="1:7" x14ac:dyDescent="0.75">
      <c r="A288" s="27" t="s">
        <v>557</v>
      </c>
      <c r="B288" s="6"/>
      <c r="C288" s="6"/>
      <c r="D288" s="7"/>
      <c r="E288" s="41" t="s">
        <v>0</v>
      </c>
      <c r="F288" s="41" t="s">
        <v>0</v>
      </c>
      <c r="G288" s="42">
        <f>AVERAGE(G289:G294)</f>
        <v>0.24570707070707068</v>
      </c>
    </row>
    <row r="289" spans="1:7" ht="89.5" customHeight="1" x14ac:dyDescent="0.75">
      <c r="A289" s="58" t="s">
        <v>558</v>
      </c>
      <c r="B289" s="49"/>
      <c r="C289" s="53" t="s">
        <v>559</v>
      </c>
      <c r="D289" s="53" t="s">
        <v>560</v>
      </c>
      <c r="E289" s="43">
        <v>4</v>
      </c>
      <c r="F289" s="43">
        <v>1</v>
      </c>
      <c r="G289" s="45">
        <f>IFERROR(F289/E289,0)</f>
        <v>0.25</v>
      </c>
    </row>
    <row r="290" spans="1:7" ht="111" customHeight="1" x14ac:dyDescent="0.75">
      <c r="A290" s="58" t="s">
        <v>561</v>
      </c>
      <c r="B290" s="49"/>
      <c r="C290" s="53" t="s">
        <v>562</v>
      </c>
      <c r="D290" s="53" t="s">
        <v>563</v>
      </c>
      <c r="E290" s="43">
        <v>330</v>
      </c>
      <c r="F290" s="43">
        <v>74</v>
      </c>
      <c r="G290" s="45">
        <f>IFERROR(F290/E290,0)</f>
        <v>0.22424242424242424</v>
      </c>
    </row>
    <row r="291" spans="1:7" ht="76.75" customHeight="1" x14ac:dyDescent="0.75">
      <c r="A291" s="58" t="s">
        <v>564</v>
      </c>
      <c r="B291" s="49"/>
      <c r="C291" s="53" t="s">
        <v>565</v>
      </c>
      <c r="D291" s="53" t="s">
        <v>566</v>
      </c>
      <c r="E291" s="43">
        <v>60</v>
      </c>
      <c r="F291" s="43">
        <v>8</v>
      </c>
      <c r="G291" s="45">
        <f>IFERROR(F291/E291,0)</f>
        <v>0.13333333333333333</v>
      </c>
    </row>
    <row r="292" spans="1:7" ht="65.75" customHeight="1" x14ac:dyDescent="0.75">
      <c r="A292" s="58" t="s">
        <v>567</v>
      </c>
      <c r="B292" s="49"/>
      <c r="C292" s="53" t="s">
        <v>568</v>
      </c>
      <c r="D292" s="53" t="s">
        <v>569</v>
      </c>
      <c r="E292" s="43">
        <v>2</v>
      </c>
      <c r="F292" s="44">
        <v>0</v>
      </c>
      <c r="G292" s="45">
        <f>IFERROR(F292/E292,0)</f>
        <v>0</v>
      </c>
    </row>
    <row r="293" spans="1:7" ht="71" customHeight="1" x14ac:dyDescent="0.75">
      <c r="A293" s="58" t="s">
        <v>570</v>
      </c>
      <c r="B293" s="49"/>
      <c r="C293" s="53" t="s">
        <v>571</v>
      </c>
      <c r="D293" s="53" t="s">
        <v>572</v>
      </c>
      <c r="E293" s="43">
        <v>5</v>
      </c>
      <c r="F293" s="43">
        <v>1</v>
      </c>
      <c r="G293" s="45">
        <f>IFERROR(F293/E293,0)</f>
        <v>0.2</v>
      </c>
    </row>
    <row r="294" spans="1:7" ht="108" customHeight="1" x14ac:dyDescent="0.75">
      <c r="A294" s="58" t="s">
        <v>573</v>
      </c>
      <c r="B294" s="49"/>
      <c r="C294" s="53" t="s">
        <v>574</v>
      </c>
      <c r="D294" s="53" t="s">
        <v>575</v>
      </c>
      <c r="E294" s="43">
        <v>3</v>
      </c>
      <c r="F294" s="43">
        <v>2</v>
      </c>
      <c r="G294" s="45">
        <f>IFERROR(F294/E294,0)</f>
        <v>0.66666666666666663</v>
      </c>
    </row>
    <row r="295" spans="1:7" x14ac:dyDescent="0.75">
      <c r="A295" s="28" t="s">
        <v>0</v>
      </c>
      <c r="B295" s="6"/>
      <c r="C295" s="3" t="s">
        <v>0</v>
      </c>
      <c r="D295" s="3" t="s">
        <v>0</v>
      </c>
      <c r="E295" s="44" t="s">
        <v>0</v>
      </c>
      <c r="F295" s="44" t="s">
        <v>0</v>
      </c>
      <c r="G295" s="45"/>
    </row>
    <row r="296" spans="1:7" x14ac:dyDescent="0.75">
      <c r="A296" s="27" t="s">
        <v>576</v>
      </c>
      <c r="B296" s="6"/>
      <c r="C296" s="6"/>
      <c r="D296" s="7"/>
      <c r="E296" s="41" t="s">
        <v>0</v>
      </c>
      <c r="F296" s="41" t="s">
        <v>0</v>
      </c>
      <c r="G296" s="42">
        <f>AVERAGE(G297:G299)</f>
        <v>0.12748326639892904</v>
      </c>
    </row>
    <row r="297" spans="1:7" ht="117.5" customHeight="1" x14ac:dyDescent="0.75">
      <c r="A297" s="58" t="s">
        <v>577</v>
      </c>
      <c r="B297" s="49"/>
      <c r="C297" s="53" t="s">
        <v>578</v>
      </c>
      <c r="D297" s="53" t="s">
        <v>57</v>
      </c>
      <c r="E297" s="43">
        <v>37350</v>
      </c>
      <c r="F297" s="43">
        <v>7686</v>
      </c>
      <c r="G297" s="45">
        <f>IFERROR(F297/E297,0)</f>
        <v>0.20578313253012048</v>
      </c>
    </row>
    <row r="298" spans="1:7" ht="56.5" customHeight="1" x14ac:dyDescent="0.75">
      <c r="A298" s="58" t="s">
        <v>579</v>
      </c>
      <c r="B298" s="49"/>
      <c r="C298" s="53" t="s">
        <v>580</v>
      </c>
      <c r="D298" s="53" t="s">
        <v>35</v>
      </c>
      <c r="E298" s="43">
        <v>4</v>
      </c>
      <c r="F298" s="44">
        <v>0</v>
      </c>
      <c r="G298" s="45">
        <f>IFERROR(F298/E298,0)</f>
        <v>0</v>
      </c>
    </row>
    <row r="299" spans="1:7" ht="82.25" customHeight="1" x14ac:dyDescent="0.75">
      <c r="A299" s="58" t="s">
        <v>581</v>
      </c>
      <c r="B299" s="49"/>
      <c r="C299" s="53" t="s">
        <v>582</v>
      </c>
      <c r="D299" s="53" t="s">
        <v>57</v>
      </c>
      <c r="E299" s="43">
        <v>3000</v>
      </c>
      <c r="F299" s="43">
        <v>530</v>
      </c>
      <c r="G299" s="45">
        <f>IFERROR(F299/E299,0)</f>
        <v>0.17666666666666667</v>
      </c>
    </row>
    <row r="300" spans="1:7" x14ac:dyDescent="0.75">
      <c r="A300" s="28" t="s">
        <v>0</v>
      </c>
      <c r="B300" s="6"/>
      <c r="C300" s="3" t="s">
        <v>0</v>
      </c>
      <c r="D300" s="3" t="s">
        <v>0</v>
      </c>
      <c r="E300" s="44" t="s">
        <v>0</v>
      </c>
      <c r="F300" s="44" t="s">
        <v>0</v>
      </c>
      <c r="G300" s="45"/>
    </row>
    <row r="301" spans="1:7" x14ac:dyDescent="0.75">
      <c r="A301" s="32" t="s">
        <v>583</v>
      </c>
      <c r="B301" s="6"/>
      <c r="C301" s="4" t="s">
        <v>0</v>
      </c>
      <c r="D301" s="4" t="s">
        <v>0</v>
      </c>
      <c r="E301" s="46" t="s">
        <v>0</v>
      </c>
      <c r="F301" s="46" t="s">
        <v>0</v>
      </c>
      <c r="G301" s="52">
        <f>AVERAGE(G302,G309)</f>
        <v>0.18450627835119321</v>
      </c>
    </row>
    <row r="302" spans="1:7" x14ac:dyDescent="0.75">
      <c r="A302" s="33" t="s">
        <v>584</v>
      </c>
      <c r="B302" s="16"/>
      <c r="C302" s="16"/>
      <c r="D302" s="17"/>
      <c r="E302" s="50" t="s">
        <v>0</v>
      </c>
      <c r="F302" s="50" t="s">
        <v>0</v>
      </c>
      <c r="G302" s="51">
        <f>AVERAGE(G303:G307)</f>
        <v>0.22682926829268296</v>
      </c>
    </row>
    <row r="303" spans="1:7" ht="66.75" customHeight="1" x14ac:dyDescent="0.75">
      <c r="A303" s="58" t="s">
        <v>585</v>
      </c>
      <c r="B303" s="49"/>
      <c r="C303" s="53" t="s">
        <v>586</v>
      </c>
      <c r="D303" s="53" t="s">
        <v>587</v>
      </c>
      <c r="E303" s="43">
        <v>8</v>
      </c>
      <c r="F303" s="43">
        <v>4</v>
      </c>
      <c r="G303" s="45">
        <f>IFERROR(F303/E303,0)</f>
        <v>0.5</v>
      </c>
    </row>
    <row r="304" spans="1:7" ht="77" customHeight="1" x14ac:dyDescent="0.75">
      <c r="A304" s="58" t="s">
        <v>588</v>
      </c>
      <c r="B304" s="49"/>
      <c r="C304" s="53" t="s">
        <v>589</v>
      </c>
      <c r="D304" s="53" t="s">
        <v>590</v>
      </c>
      <c r="E304" s="43">
        <v>164</v>
      </c>
      <c r="F304" s="43">
        <v>22</v>
      </c>
      <c r="G304" s="45">
        <f>IFERROR(F304/E304,0)</f>
        <v>0.13414634146341464</v>
      </c>
    </row>
    <row r="305" spans="1:7" ht="67.5" customHeight="1" x14ac:dyDescent="0.75">
      <c r="A305" s="58" t="s">
        <v>591</v>
      </c>
      <c r="B305" s="49"/>
      <c r="C305" s="53" t="s">
        <v>592</v>
      </c>
      <c r="D305" s="53" t="s">
        <v>593</v>
      </c>
      <c r="E305" s="43">
        <v>2</v>
      </c>
      <c r="F305" s="43">
        <v>1</v>
      </c>
      <c r="G305" s="45">
        <f>IFERROR(F305/E305,0)</f>
        <v>0.5</v>
      </c>
    </row>
    <row r="306" spans="1:7" ht="66" customHeight="1" x14ac:dyDescent="0.75">
      <c r="A306" s="58" t="s">
        <v>594</v>
      </c>
      <c r="B306" s="49"/>
      <c r="C306" s="53" t="s">
        <v>595</v>
      </c>
      <c r="D306" s="53" t="s">
        <v>596</v>
      </c>
      <c r="E306" s="43">
        <v>2</v>
      </c>
      <c r="F306" s="44">
        <v>0</v>
      </c>
      <c r="G306" s="45">
        <f>IFERROR(F306/E306,0)</f>
        <v>0</v>
      </c>
    </row>
    <row r="307" spans="1:7" ht="37.25" customHeight="1" x14ac:dyDescent="0.75">
      <c r="A307" s="58" t="s">
        <v>597</v>
      </c>
      <c r="B307" s="49"/>
      <c r="C307" s="53" t="s">
        <v>598</v>
      </c>
      <c r="D307" s="53" t="s">
        <v>599</v>
      </c>
      <c r="E307" s="43">
        <v>5</v>
      </c>
      <c r="F307" s="44">
        <v>0</v>
      </c>
      <c r="G307" s="45">
        <f>IFERROR(F307/E307,0)</f>
        <v>0</v>
      </c>
    </row>
    <row r="308" spans="1:7" x14ac:dyDescent="0.75">
      <c r="A308" s="28" t="s">
        <v>0</v>
      </c>
      <c r="B308" s="6"/>
      <c r="C308" s="3" t="s">
        <v>0</v>
      </c>
      <c r="D308" s="3" t="s">
        <v>0</v>
      </c>
      <c r="E308" s="44" t="s">
        <v>0</v>
      </c>
      <c r="F308" s="44" t="s">
        <v>0</v>
      </c>
      <c r="G308" s="45"/>
    </row>
    <row r="309" spans="1:7" x14ac:dyDescent="0.75">
      <c r="A309" s="33" t="s">
        <v>600</v>
      </c>
      <c r="B309" s="16"/>
      <c r="C309" s="16"/>
      <c r="D309" s="17"/>
      <c r="E309" s="50" t="s">
        <v>0</v>
      </c>
      <c r="F309" s="50" t="s">
        <v>0</v>
      </c>
      <c r="G309" s="51">
        <f>AVERAGE(G310:G316)</f>
        <v>0.14218328840970348</v>
      </c>
    </row>
    <row r="310" spans="1:7" ht="91.75" customHeight="1" x14ac:dyDescent="0.75">
      <c r="A310" s="58" t="s">
        <v>601</v>
      </c>
      <c r="B310" s="49"/>
      <c r="C310" s="53" t="s">
        <v>602</v>
      </c>
      <c r="D310" s="53" t="s">
        <v>603</v>
      </c>
      <c r="E310" s="43">
        <v>53</v>
      </c>
      <c r="F310" s="43">
        <v>13</v>
      </c>
      <c r="G310" s="45">
        <f>IFERROR(F310/E310,0)</f>
        <v>0.24528301886792453</v>
      </c>
    </row>
    <row r="311" spans="1:7" ht="73.5" customHeight="1" x14ac:dyDescent="0.75">
      <c r="A311" s="58" t="s">
        <v>604</v>
      </c>
      <c r="B311" s="49"/>
      <c r="C311" s="53" t="s">
        <v>605</v>
      </c>
      <c r="D311" s="53" t="s">
        <v>603</v>
      </c>
      <c r="E311" s="43">
        <v>2</v>
      </c>
      <c r="F311" s="43">
        <v>1</v>
      </c>
      <c r="G311" s="45">
        <f>IFERROR(F311/E311,0)</f>
        <v>0.5</v>
      </c>
    </row>
    <row r="312" spans="1:7" ht="52.5" customHeight="1" x14ac:dyDescent="0.75">
      <c r="A312" s="58" t="s">
        <v>606</v>
      </c>
      <c r="B312" s="49"/>
      <c r="C312" s="53" t="s">
        <v>607</v>
      </c>
      <c r="D312" s="53" t="s">
        <v>608</v>
      </c>
      <c r="E312" s="43">
        <v>4</v>
      </c>
      <c r="F312" s="43">
        <v>1</v>
      </c>
      <c r="G312" s="45">
        <f>IFERROR(F312/E312,0)</f>
        <v>0.25</v>
      </c>
    </row>
    <row r="313" spans="1:7" ht="42.25" customHeight="1" x14ac:dyDescent="0.75">
      <c r="A313" s="58" t="s">
        <v>609</v>
      </c>
      <c r="B313" s="49"/>
      <c r="C313" s="53" t="s">
        <v>610</v>
      </c>
      <c r="D313" s="53" t="s">
        <v>611</v>
      </c>
      <c r="E313" s="43">
        <v>2</v>
      </c>
      <c r="F313" s="44">
        <v>0</v>
      </c>
      <c r="G313" s="45">
        <f>IFERROR(F313/E313,0)</f>
        <v>0</v>
      </c>
    </row>
    <row r="314" spans="1:7" ht="63.75" customHeight="1" x14ac:dyDescent="0.75">
      <c r="A314" s="58" t="s">
        <v>612</v>
      </c>
      <c r="B314" s="49"/>
      <c r="C314" s="53" t="s">
        <v>613</v>
      </c>
      <c r="D314" s="53" t="s">
        <v>614</v>
      </c>
      <c r="E314" s="43">
        <v>2</v>
      </c>
      <c r="F314" s="44">
        <v>0</v>
      </c>
      <c r="G314" s="45">
        <f>IFERROR(F314/E314,0)</f>
        <v>0</v>
      </c>
    </row>
    <row r="315" spans="1:7" ht="52.5" customHeight="1" x14ac:dyDescent="0.75">
      <c r="A315" s="58" t="s">
        <v>615</v>
      </c>
      <c r="B315" s="49"/>
      <c r="C315" s="53" t="s">
        <v>616</v>
      </c>
      <c r="D315" s="53" t="s">
        <v>617</v>
      </c>
      <c r="E315" s="43">
        <v>3</v>
      </c>
      <c r="F315" s="44">
        <v>0</v>
      </c>
      <c r="G315" s="45">
        <f>IFERROR(F315/E315,0)</f>
        <v>0</v>
      </c>
    </row>
    <row r="316" spans="1:7" ht="29.75" customHeight="1" x14ac:dyDescent="0.75">
      <c r="A316" s="58" t="s">
        <v>618</v>
      </c>
      <c r="B316" s="49"/>
      <c r="C316" s="53" t="s">
        <v>619</v>
      </c>
      <c r="D316" s="53" t="s">
        <v>620</v>
      </c>
      <c r="E316" s="43">
        <v>7</v>
      </c>
      <c r="F316" s="44">
        <v>0</v>
      </c>
      <c r="G316" s="45">
        <f>IFERROR(F316/E316,0)</f>
        <v>0</v>
      </c>
    </row>
    <row r="317" spans="1:7" x14ac:dyDescent="0.75">
      <c r="A317" s="28" t="s">
        <v>0</v>
      </c>
      <c r="B317" s="6"/>
      <c r="C317" s="3" t="s">
        <v>0</v>
      </c>
      <c r="D317" s="3" t="s">
        <v>0</v>
      </c>
      <c r="E317" s="44" t="s">
        <v>0</v>
      </c>
      <c r="F317" s="44" t="s">
        <v>0</v>
      </c>
      <c r="G317" s="45"/>
    </row>
    <row r="318" spans="1:7" x14ac:dyDescent="0.75">
      <c r="A318" s="25" t="s">
        <v>621</v>
      </c>
      <c r="B318" s="12"/>
      <c r="C318" s="13" t="s">
        <v>0</v>
      </c>
      <c r="D318" s="13" t="s">
        <v>0</v>
      </c>
      <c r="E318" s="15" t="s">
        <v>0</v>
      </c>
      <c r="F318" s="15" t="s">
        <v>0</v>
      </c>
      <c r="G318" s="29">
        <f>AVERAGE(G319,G330,G337)</f>
        <v>9.8765432098765427E-2</v>
      </c>
    </row>
    <row r="319" spans="1:7" x14ac:dyDescent="0.75">
      <c r="A319" s="27" t="s">
        <v>622</v>
      </c>
      <c r="B319" s="6"/>
      <c r="C319" s="6"/>
      <c r="D319" s="7"/>
      <c r="E319" s="41" t="s">
        <v>0</v>
      </c>
      <c r="F319" s="41" t="s">
        <v>0</v>
      </c>
      <c r="G319" s="42">
        <f>AVERAGE(G320:G328)</f>
        <v>6.851851851851852E-2</v>
      </c>
    </row>
    <row r="320" spans="1:7" ht="144.75" customHeight="1" x14ac:dyDescent="0.75">
      <c r="A320" s="58" t="s">
        <v>623</v>
      </c>
      <c r="B320" s="49"/>
      <c r="C320" s="53" t="s">
        <v>624</v>
      </c>
      <c r="D320" s="53" t="s">
        <v>625</v>
      </c>
      <c r="E320" s="43">
        <v>60</v>
      </c>
      <c r="F320" s="43">
        <v>7</v>
      </c>
      <c r="G320" s="45">
        <f>IFERROR(F320/E320,0)</f>
        <v>0.11666666666666667</v>
      </c>
    </row>
    <row r="321" spans="1:7" ht="91.75" customHeight="1" x14ac:dyDescent="0.75">
      <c r="A321" s="58" t="s">
        <v>626</v>
      </c>
      <c r="B321" s="49"/>
      <c r="C321" s="53" t="s">
        <v>627</v>
      </c>
      <c r="D321" s="53" t="s">
        <v>628</v>
      </c>
      <c r="E321" s="43">
        <v>12</v>
      </c>
      <c r="F321" s="43">
        <v>3</v>
      </c>
      <c r="G321" s="45">
        <f>IFERROR(F321/E321,0)</f>
        <v>0.25</v>
      </c>
    </row>
    <row r="322" spans="1:7" ht="54.75" customHeight="1" x14ac:dyDescent="0.75">
      <c r="A322" s="58" t="s">
        <v>629</v>
      </c>
      <c r="B322" s="49"/>
      <c r="C322" s="53" t="s">
        <v>630</v>
      </c>
      <c r="D322" s="53" t="s">
        <v>631</v>
      </c>
      <c r="E322" s="43">
        <v>6</v>
      </c>
      <c r="F322" s="43">
        <v>1</v>
      </c>
      <c r="G322" s="45">
        <f>IFERROR(F322/E322,0)</f>
        <v>0.16666666666666666</v>
      </c>
    </row>
    <row r="323" spans="1:7" ht="74" customHeight="1" x14ac:dyDescent="0.75">
      <c r="A323" s="58" t="s">
        <v>632</v>
      </c>
      <c r="B323" s="49"/>
      <c r="C323" s="53" t="s">
        <v>633</v>
      </c>
      <c r="D323" s="53" t="s">
        <v>634</v>
      </c>
      <c r="E323" s="43">
        <v>1</v>
      </c>
      <c r="F323" s="44">
        <v>0</v>
      </c>
      <c r="G323" s="45">
        <f>IFERROR(F323/E323,0)</f>
        <v>0</v>
      </c>
    </row>
    <row r="324" spans="1:7" ht="76.25" customHeight="1" x14ac:dyDescent="0.75">
      <c r="A324" s="58" t="s">
        <v>635</v>
      </c>
      <c r="B324" s="49"/>
      <c r="C324" s="53" t="s">
        <v>636</v>
      </c>
      <c r="D324" s="53" t="s">
        <v>637</v>
      </c>
      <c r="E324" s="43">
        <v>1</v>
      </c>
      <c r="F324" s="44">
        <v>0</v>
      </c>
      <c r="G324" s="45">
        <f>IFERROR(F324/E324,0)</f>
        <v>0</v>
      </c>
    </row>
    <row r="325" spans="1:7" ht="47.5" customHeight="1" x14ac:dyDescent="0.75">
      <c r="A325" s="58" t="s">
        <v>638</v>
      </c>
      <c r="B325" s="49"/>
      <c r="C325" s="53" t="s">
        <v>639</v>
      </c>
      <c r="D325" s="53" t="s">
        <v>640</v>
      </c>
      <c r="E325" s="43">
        <v>2</v>
      </c>
      <c r="F325" s="44">
        <v>0</v>
      </c>
      <c r="G325" s="45">
        <f>IFERROR(F325/E325,0)</f>
        <v>0</v>
      </c>
    </row>
    <row r="326" spans="1:7" ht="25.25" customHeight="1" x14ac:dyDescent="0.75">
      <c r="A326" s="58" t="s">
        <v>641</v>
      </c>
      <c r="B326" s="49"/>
      <c r="C326" s="53" t="s">
        <v>0</v>
      </c>
      <c r="D326" s="53" t="s">
        <v>35</v>
      </c>
      <c r="E326" s="43">
        <v>2</v>
      </c>
      <c r="F326" s="44">
        <v>0</v>
      </c>
      <c r="G326" s="45">
        <f>IFERROR(F326/E326,0)</f>
        <v>0</v>
      </c>
    </row>
    <row r="327" spans="1:7" ht="43.75" customHeight="1" x14ac:dyDescent="0.75">
      <c r="A327" s="58" t="s">
        <v>642</v>
      </c>
      <c r="B327" s="49"/>
      <c r="C327" s="53" t="s">
        <v>643</v>
      </c>
      <c r="D327" s="53" t="s">
        <v>644</v>
      </c>
      <c r="E327" s="43">
        <v>1</v>
      </c>
      <c r="F327" s="44">
        <v>0</v>
      </c>
      <c r="G327" s="45">
        <f>IFERROR(F327/E327,0)</f>
        <v>0</v>
      </c>
    </row>
    <row r="328" spans="1:7" ht="37.75" customHeight="1" x14ac:dyDescent="0.75">
      <c r="A328" s="58" t="s">
        <v>645</v>
      </c>
      <c r="B328" s="49"/>
      <c r="C328" s="53" t="s">
        <v>646</v>
      </c>
      <c r="D328" s="53" t="s">
        <v>35</v>
      </c>
      <c r="E328" s="43">
        <v>12</v>
      </c>
      <c r="F328" s="43">
        <v>1</v>
      </c>
      <c r="G328" s="45">
        <f>IFERROR(F328/E328,0)</f>
        <v>8.3333333333333329E-2</v>
      </c>
    </row>
    <row r="329" spans="1:7" x14ac:dyDescent="0.75">
      <c r="A329" s="28" t="s">
        <v>0</v>
      </c>
      <c r="B329" s="6"/>
      <c r="C329" s="3" t="s">
        <v>0</v>
      </c>
      <c r="D329" s="3" t="s">
        <v>0</v>
      </c>
      <c r="E329" s="44" t="s">
        <v>0</v>
      </c>
      <c r="F329" s="44" t="s">
        <v>0</v>
      </c>
      <c r="G329" s="45"/>
    </row>
    <row r="330" spans="1:7" x14ac:dyDescent="0.75">
      <c r="A330" s="27" t="s">
        <v>647</v>
      </c>
      <c r="B330" s="6"/>
      <c r="C330" s="6"/>
      <c r="D330" s="7"/>
      <c r="E330" s="41" t="s">
        <v>0</v>
      </c>
      <c r="F330" s="41" t="s">
        <v>0</v>
      </c>
      <c r="G330" s="42">
        <f>AVERAGE(G331:G335)</f>
        <v>0.14444444444444443</v>
      </c>
    </row>
    <row r="331" spans="1:7" ht="63.75" customHeight="1" x14ac:dyDescent="0.75">
      <c r="A331" s="58" t="s">
        <v>648</v>
      </c>
      <c r="B331" s="49"/>
      <c r="C331" s="53" t="s">
        <v>649</v>
      </c>
      <c r="D331" s="53" t="s">
        <v>650</v>
      </c>
      <c r="E331" s="43">
        <v>2</v>
      </c>
      <c r="F331" s="44">
        <v>0</v>
      </c>
      <c r="G331" s="45">
        <f>IFERROR(F331/E331,0)</f>
        <v>0</v>
      </c>
    </row>
    <row r="332" spans="1:7" ht="45.25" customHeight="1" x14ac:dyDescent="0.75">
      <c r="A332" s="58" t="s">
        <v>651</v>
      </c>
      <c r="B332" s="49"/>
      <c r="C332" s="53" t="s">
        <v>652</v>
      </c>
      <c r="D332" s="53" t="s">
        <v>650</v>
      </c>
      <c r="E332" s="43">
        <v>2</v>
      </c>
      <c r="F332" s="44">
        <v>0</v>
      </c>
      <c r="G332" s="45">
        <f>IFERROR(F332/E332,0)</f>
        <v>0</v>
      </c>
    </row>
    <row r="333" spans="1:7" ht="35" customHeight="1" x14ac:dyDescent="0.75">
      <c r="A333" s="58" t="s">
        <v>653</v>
      </c>
      <c r="B333" s="49"/>
      <c r="C333" s="53" t="s">
        <v>0</v>
      </c>
      <c r="D333" s="53" t="s">
        <v>654</v>
      </c>
      <c r="E333" s="43">
        <v>4</v>
      </c>
      <c r="F333" s="44">
        <v>0</v>
      </c>
      <c r="G333" s="45">
        <f>IFERROR(F333/E333,0)</f>
        <v>0</v>
      </c>
    </row>
    <row r="334" spans="1:7" ht="46.75" customHeight="1" x14ac:dyDescent="0.75">
      <c r="A334" s="58" t="s">
        <v>655</v>
      </c>
      <c r="B334" s="49"/>
      <c r="C334" s="53" t="s">
        <v>646</v>
      </c>
      <c r="D334" s="53" t="s">
        <v>35</v>
      </c>
      <c r="E334" s="43">
        <v>9</v>
      </c>
      <c r="F334" s="43">
        <v>2</v>
      </c>
      <c r="G334" s="45">
        <f>IFERROR(F334/E334,0)</f>
        <v>0.22222222222222221</v>
      </c>
    </row>
    <row r="335" spans="1:7" ht="43.75" customHeight="1" x14ac:dyDescent="0.75">
      <c r="A335" s="58" t="s">
        <v>656</v>
      </c>
      <c r="B335" s="49"/>
      <c r="C335" s="53" t="s">
        <v>657</v>
      </c>
      <c r="D335" s="53" t="s">
        <v>0</v>
      </c>
      <c r="E335" s="43">
        <v>4</v>
      </c>
      <c r="F335" s="43">
        <v>2</v>
      </c>
      <c r="G335" s="45">
        <f>IFERROR(F335/E335,0)</f>
        <v>0.5</v>
      </c>
    </row>
    <row r="336" spans="1:7" x14ac:dyDescent="0.75">
      <c r="A336" s="28" t="s">
        <v>0</v>
      </c>
      <c r="B336" s="6"/>
      <c r="C336" s="3" t="s">
        <v>0</v>
      </c>
      <c r="D336" s="3" t="s">
        <v>0</v>
      </c>
      <c r="E336" s="44" t="s">
        <v>0</v>
      </c>
      <c r="F336" s="44" t="s">
        <v>0</v>
      </c>
      <c r="G336" s="45"/>
    </row>
    <row r="337" spans="1:7" x14ac:dyDescent="0.75">
      <c r="A337" s="27" t="s">
        <v>658</v>
      </c>
      <c r="B337" s="6"/>
      <c r="C337" s="6"/>
      <c r="D337" s="7"/>
      <c r="E337" s="41" t="s">
        <v>0</v>
      </c>
      <c r="F337" s="41" t="s">
        <v>0</v>
      </c>
      <c r="G337" s="42">
        <f>AVERAGE(G338:G341)</f>
        <v>8.3333333333333329E-2</v>
      </c>
    </row>
    <row r="338" spans="1:7" ht="54.25" customHeight="1" x14ac:dyDescent="0.75">
      <c r="A338" s="58" t="s">
        <v>659</v>
      </c>
      <c r="B338" s="49"/>
      <c r="C338" s="53" t="s">
        <v>660</v>
      </c>
      <c r="D338" s="53" t="s">
        <v>661</v>
      </c>
      <c r="E338" s="43">
        <v>21</v>
      </c>
      <c r="F338" s="43">
        <v>7</v>
      </c>
      <c r="G338" s="45">
        <f>IFERROR(F338/E338,0)</f>
        <v>0.33333333333333331</v>
      </c>
    </row>
    <row r="339" spans="1:7" ht="82.25" customHeight="1" x14ac:dyDescent="0.75">
      <c r="A339" s="58" t="s">
        <v>662</v>
      </c>
      <c r="B339" s="49"/>
      <c r="C339" s="53" t="s">
        <v>663</v>
      </c>
      <c r="D339" s="53" t="s">
        <v>572</v>
      </c>
      <c r="E339" s="43">
        <v>4</v>
      </c>
      <c r="F339" s="44">
        <v>0</v>
      </c>
      <c r="G339" s="45">
        <f>IFERROR(F339/E339,0)</f>
        <v>0</v>
      </c>
    </row>
    <row r="340" spans="1:7" ht="29.75" customHeight="1" x14ac:dyDescent="0.75">
      <c r="A340" s="58" t="s">
        <v>664</v>
      </c>
      <c r="B340" s="49"/>
      <c r="C340" s="53" t="s">
        <v>665</v>
      </c>
      <c r="D340" s="53" t="s">
        <v>572</v>
      </c>
      <c r="E340" s="43">
        <v>4</v>
      </c>
      <c r="F340" s="44">
        <v>0</v>
      </c>
      <c r="G340" s="45">
        <f>IFERROR(F340/E340,0)</f>
        <v>0</v>
      </c>
    </row>
    <row r="341" spans="1:7" ht="54.25" customHeight="1" x14ac:dyDescent="0.75">
      <c r="A341" s="58" t="s">
        <v>666</v>
      </c>
      <c r="B341" s="49"/>
      <c r="C341" s="53" t="s">
        <v>667</v>
      </c>
      <c r="D341" s="53" t="s">
        <v>572</v>
      </c>
      <c r="E341" s="43">
        <v>2</v>
      </c>
      <c r="F341" s="44">
        <v>0</v>
      </c>
      <c r="G341" s="45">
        <f>IFERROR(F341/E341,0)</f>
        <v>0</v>
      </c>
    </row>
    <row r="342" spans="1:7" x14ac:dyDescent="0.75">
      <c r="A342" s="28" t="s">
        <v>0</v>
      </c>
      <c r="B342" s="6"/>
      <c r="C342" s="3" t="s">
        <v>0</v>
      </c>
      <c r="D342" s="3" t="s">
        <v>0</v>
      </c>
      <c r="E342" s="44" t="s">
        <v>0</v>
      </c>
      <c r="F342" s="44" t="s">
        <v>0</v>
      </c>
      <c r="G342" s="45"/>
    </row>
    <row r="343" spans="1:7" x14ac:dyDescent="0.75">
      <c r="A343" s="25" t="s">
        <v>668</v>
      </c>
      <c r="B343" s="12"/>
      <c r="C343" s="13" t="s">
        <v>0</v>
      </c>
      <c r="D343" s="13" t="s">
        <v>0</v>
      </c>
      <c r="E343" s="15" t="s">
        <v>0</v>
      </c>
      <c r="F343" s="15" t="s">
        <v>0</v>
      </c>
      <c r="G343" s="29">
        <f>AVERAGE(G344,G351)</f>
        <v>0.44055555555555553</v>
      </c>
    </row>
    <row r="344" spans="1:7" x14ac:dyDescent="0.75">
      <c r="A344" s="27" t="s">
        <v>669</v>
      </c>
      <c r="B344" s="6"/>
      <c r="C344" s="6"/>
      <c r="D344" s="7"/>
      <c r="E344" s="41" t="s">
        <v>0</v>
      </c>
      <c r="F344" s="41" t="s">
        <v>0</v>
      </c>
      <c r="G344" s="42">
        <f>AVERAGE(G345:G349)</f>
        <v>0.73799999999999999</v>
      </c>
    </row>
    <row r="345" spans="1:7" ht="51.25" customHeight="1" x14ac:dyDescent="0.75">
      <c r="A345" s="58" t="s">
        <v>670</v>
      </c>
      <c r="B345" s="49"/>
      <c r="C345" s="53" t="s">
        <v>671</v>
      </c>
      <c r="D345" s="53" t="s">
        <v>672</v>
      </c>
      <c r="E345" s="43">
        <v>180</v>
      </c>
      <c r="F345" s="43">
        <v>144</v>
      </c>
      <c r="G345" s="45">
        <f>IFERROR(F345/E345,0)</f>
        <v>0.8</v>
      </c>
    </row>
    <row r="346" spans="1:7" ht="51.25" customHeight="1" x14ac:dyDescent="0.75">
      <c r="A346" s="58" t="s">
        <v>673</v>
      </c>
      <c r="B346" s="49"/>
      <c r="C346" s="53" t="s">
        <v>674</v>
      </c>
      <c r="D346" s="53" t="s">
        <v>102</v>
      </c>
      <c r="E346" s="43">
        <v>60</v>
      </c>
      <c r="F346" s="43">
        <v>2</v>
      </c>
      <c r="G346" s="45">
        <f>IFERROR(F346/E346,0)</f>
        <v>3.3333333333333333E-2</v>
      </c>
    </row>
    <row r="347" spans="1:7" ht="49.75" customHeight="1" x14ac:dyDescent="0.75">
      <c r="A347" s="58" t="s">
        <v>675</v>
      </c>
      <c r="B347" s="49"/>
      <c r="C347" s="53" t="s">
        <v>676</v>
      </c>
      <c r="D347" s="53" t="s">
        <v>677</v>
      </c>
      <c r="E347" s="43">
        <v>12</v>
      </c>
      <c r="F347" s="43">
        <v>22</v>
      </c>
      <c r="G347" s="45">
        <f>IFERROR(F347/E347,0)</f>
        <v>1.8333333333333333</v>
      </c>
    </row>
    <row r="348" spans="1:7" ht="52.25" customHeight="1" x14ac:dyDescent="0.75">
      <c r="A348" s="58" t="s">
        <v>678</v>
      </c>
      <c r="B348" s="49"/>
      <c r="C348" s="53" t="s">
        <v>679</v>
      </c>
      <c r="D348" s="53" t="s">
        <v>680</v>
      </c>
      <c r="E348" s="43">
        <v>12</v>
      </c>
      <c r="F348" s="43">
        <v>7</v>
      </c>
      <c r="G348" s="45">
        <f>IFERROR(F348/E348,0)</f>
        <v>0.58333333333333337</v>
      </c>
    </row>
    <row r="349" spans="1:7" ht="62.5" customHeight="1" x14ac:dyDescent="0.75">
      <c r="A349" s="58" t="s">
        <v>681</v>
      </c>
      <c r="B349" s="49"/>
      <c r="C349" s="53" t="s">
        <v>682</v>
      </c>
      <c r="D349" s="53" t="s">
        <v>683</v>
      </c>
      <c r="E349" s="43">
        <v>200</v>
      </c>
      <c r="F349" s="43">
        <v>88</v>
      </c>
      <c r="G349" s="45">
        <f>IFERROR(F349/E349,0)</f>
        <v>0.44</v>
      </c>
    </row>
    <row r="350" spans="1:7" x14ac:dyDescent="0.75">
      <c r="A350" s="28" t="s">
        <v>0</v>
      </c>
      <c r="B350" s="6"/>
      <c r="C350" s="3" t="s">
        <v>0</v>
      </c>
      <c r="D350" s="3" t="s">
        <v>0</v>
      </c>
      <c r="E350" s="44" t="s">
        <v>0</v>
      </c>
      <c r="F350" s="44" t="s">
        <v>0</v>
      </c>
      <c r="G350" s="45"/>
    </row>
    <row r="351" spans="1:7" x14ac:dyDescent="0.75">
      <c r="A351" s="27" t="s">
        <v>684</v>
      </c>
      <c r="B351" s="6"/>
      <c r="C351" s="6"/>
      <c r="D351" s="7"/>
      <c r="E351" s="41" t="s">
        <v>0</v>
      </c>
      <c r="F351" s="41" t="s">
        <v>0</v>
      </c>
      <c r="G351" s="42">
        <f>AVERAGE(G352:G354)</f>
        <v>0.14311111111111111</v>
      </c>
    </row>
    <row r="352" spans="1:7" ht="52" customHeight="1" x14ac:dyDescent="0.75">
      <c r="A352" s="58" t="s">
        <v>685</v>
      </c>
      <c r="B352" s="49"/>
      <c r="C352" s="53" t="s">
        <v>686</v>
      </c>
      <c r="D352" s="53" t="s">
        <v>26</v>
      </c>
      <c r="E352" s="43">
        <v>250</v>
      </c>
      <c r="F352" s="43">
        <v>24</v>
      </c>
      <c r="G352" s="45">
        <f>IFERROR(F352/E352,0)</f>
        <v>9.6000000000000002E-2</v>
      </c>
    </row>
    <row r="353" spans="1:7" ht="57" customHeight="1" x14ac:dyDescent="0.75">
      <c r="A353" s="58" t="s">
        <v>687</v>
      </c>
      <c r="B353" s="49"/>
      <c r="C353" s="53" t="s">
        <v>688</v>
      </c>
      <c r="D353" s="53" t="s">
        <v>689</v>
      </c>
      <c r="E353" s="43">
        <v>4</v>
      </c>
      <c r="F353" s="43">
        <v>1</v>
      </c>
      <c r="G353" s="45">
        <f>IFERROR(F353/E353,0)</f>
        <v>0.25</v>
      </c>
    </row>
    <row r="354" spans="1:7" ht="115.5" customHeight="1" x14ac:dyDescent="0.75">
      <c r="A354" s="58" t="s">
        <v>690</v>
      </c>
      <c r="B354" s="49"/>
      <c r="C354" s="53" t="s">
        <v>691</v>
      </c>
      <c r="D354" s="53" t="s">
        <v>683</v>
      </c>
      <c r="E354" s="43">
        <v>72</v>
      </c>
      <c r="F354" s="43">
        <v>6</v>
      </c>
      <c r="G354" s="45">
        <f>IFERROR(F354/E354,0)</f>
        <v>8.3333333333333329E-2</v>
      </c>
    </row>
    <row r="355" spans="1:7" x14ac:dyDescent="0.75">
      <c r="A355" s="28" t="s">
        <v>0</v>
      </c>
      <c r="B355" s="6"/>
      <c r="C355" s="3" t="s">
        <v>0</v>
      </c>
      <c r="D355" s="3" t="s">
        <v>0</v>
      </c>
      <c r="E355" s="44" t="s">
        <v>0</v>
      </c>
      <c r="F355" s="44" t="s">
        <v>0</v>
      </c>
      <c r="G355" s="45"/>
    </row>
    <row r="356" spans="1:7" x14ac:dyDescent="0.75">
      <c r="A356" s="25" t="s">
        <v>692</v>
      </c>
      <c r="B356" s="12"/>
      <c r="C356" s="13" t="s">
        <v>0</v>
      </c>
      <c r="D356" s="13" t="s">
        <v>0</v>
      </c>
      <c r="E356" s="15" t="s">
        <v>0</v>
      </c>
      <c r="F356" s="15" t="s">
        <v>0</v>
      </c>
      <c r="G356" s="29">
        <f>AVERAGE(G357,G361)</f>
        <v>0.25850442834138487</v>
      </c>
    </row>
    <row r="357" spans="1:7" x14ac:dyDescent="0.75">
      <c r="A357" s="27" t="s">
        <v>693</v>
      </c>
      <c r="B357" s="6"/>
      <c r="C357" s="6"/>
      <c r="D357" s="7"/>
      <c r="E357" s="41" t="s">
        <v>0</v>
      </c>
      <c r="F357" s="41" t="s">
        <v>0</v>
      </c>
      <c r="G357" s="42">
        <f>AVERAGE(G358:G359)</f>
        <v>0.3125</v>
      </c>
    </row>
    <row r="358" spans="1:7" ht="106.5" customHeight="1" x14ac:dyDescent="0.75">
      <c r="A358" s="58" t="s">
        <v>694</v>
      </c>
      <c r="B358" s="49"/>
      <c r="C358" s="53" t="s">
        <v>695</v>
      </c>
      <c r="D358" s="53" t="s">
        <v>696</v>
      </c>
      <c r="E358" s="43">
        <v>24</v>
      </c>
      <c r="F358" s="43">
        <v>9</v>
      </c>
      <c r="G358" s="45">
        <f>IFERROR(F358/E358,0)</f>
        <v>0.375</v>
      </c>
    </row>
    <row r="359" spans="1:7" ht="52.75" customHeight="1" x14ac:dyDescent="0.75">
      <c r="A359" s="58" t="s">
        <v>697</v>
      </c>
      <c r="B359" s="49"/>
      <c r="C359" s="53" t="s">
        <v>698</v>
      </c>
      <c r="D359" s="53" t="s">
        <v>572</v>
      </c>
      <c r="E359" s="43">
        <v>8</v>
      </c>
      <c r="F359" s="43">
        <v>2</v>
      </c>
      <c r="G359" s="45">
        <f>IFERROR(F359/E359,0)</f>
        <v>0.25</v>
      </c>
    </row>
    <row r="360" spans="1:7" x14ac:dyDescent="0.75">
      <c r="A360" s="28" t="s">
        <v>0</v>
      </c>
      <c r="B360" s="6"/>
      <c r="C360" s="3" t="s">
        <v>0</v>
      </c>
      <c r="D360" s="3" t="s">
        <v>0</v>
      </c>
      <c r="E360" s="44" t="s">
        <v>0</v>
      </c>
      <c r="F360" s="44" t="s">
        <v>0</v>
      </c>
      <c r="G360" s="45"/>
    </row>
    <row r="361" spans="1:7" x14ac:dyDescent="0.75">
      <c r="A361" s="27" t="s">
        <v>699</v>
      </c>
      <c r="B361" s="6"/>
      <c r="C361" s="6"/>
      <c r="D361" s="7"/>
      <c r="E361" s="41" t="s">
        <v>0</v>
      </c>
      <c r="F361" s="41" t="s">
        <v>0</v>
      </c>
      <c r="G361" s="42">
        <f>AVERAGE(G362:G364)</f>
        <v>0.20450885668276975</v>
      </c>
    </row>
    <row r="362" spans="1:7" ht="66" customHeight="1" x14ac:dyDescent="0.75">
      <c r="A362" s="58" t="s">
        <v>700</v>
      </c>
      <c r="B362" s="49"/>
      <c r="C362" s="53" t="s">
        <v>701</v>
      </c>
      <c r="D362" s="53" t="s">
        <v>702</v>
      </c>
      <c r="E362" s="43">
        <v>180</v>
      </c>
      <c r="F362" s="43">
        <v>76</v>
      </c>
      <c r="G362" s="45">
        <f>IFERROR(F362/E362,0)</f>
        <v>0.42222222222222222</v>
      </c>
    </row>
    <row r="363" spans="1:7" ht="97" customHeight="1" x14ac:dyDescent="0.75">
      <c r="A363" s="58" t="s">
        <v>703</v>
      </c>
      <c r="B363" s="49"/>
      <c r="C363" s="53" t="s">
        <v>704</v>
      </c>
      <c r="D363" s="53" t="s">
        <v>705</v>
      </c>
      <c r="E363" s="43">
        <v>230</v>
      </c>
      <c r="F363" s="43">
        <v>44</v>
      </c>
      <c r="G363" s="45">
        <f>IFERROR(F363/E363,0)</f>
        <v>0.19130434782608696</v>
      </c>
    </row>
    <row r="364" spans="1:7" ht="55" customHeight="1" x14ac:dyDescent="0.75">
      <c r="A364" s="58" t="s">
        <v>706</v>
      </c>
      <c r="B364" s="49"/>
      <c r="C364" s="53" t="s">
        <v>707</v>
      </c>
      <c r="D364" s="53" t="s">
        <v>708</v>
      </c>
      <c r="E364" s="43">
        <v>6</v>
      </c>
      <c r="F364" s="44">
        <v>0</v>
      </c>
      <c r="G364" s="45">
        <f>IFERROR(F364/E364,0)</f>
        <v>0</v>
      </c>
    </row>
    <row r="365" spans="1:7" x14ac:dyDescent="0.75">
      <c r="A365" s="28" t="s">
        <v>0</v>
      </c>
      <c r="B365" s="6"/>
      <c r="C365" s="3" t="s">
        <v>0</v>
      </c>
      <c r="D365" s="3" t="s">
        <v>0</v>
      </c>
      <c r="E365" s="44" t="s">
        <v>0</v>
      </c>
      <c r="F365" s="44" t="s">
        <v>0</v>
      </c>
      <c r="G365" s="45"/>
    </row>
    <row r="366" spans="1:7" x14ac:dyDescent="0.75">
      <c r="A366" s="25" t="s">
        <v>709</v>
      </c>
      <c r="B366" s="12"/>
      <c r="C366" s="13" t="s">
        <v>0</v>
      </c>
      <c r="D366" s="13" t="s">
        <v>0</v>
      </c>
      <c r="E366" s="15" t="s">
        <v>0</v>
      </c>
      <c r="F366" s="15" t="s">
        <v>0</v>
      </c>
      <c r="G366" s="29">
        <f>G367</f>
        <v>0.31505341880341875</v>
      </c>
    </row>
    <row r="367" spans="1:7" x14ac:dyDescent="0.75">
      <c r="A367" s="27" t="s">
        <v>710</v>
      </c>
      <c r="B367" s="6"/>
      <c r="C367" s="6"/>
      <c r="D367" s="7"/>
      <c r="E367" s="41" t="s">
        <v>0</v>
      </c>
      <c r="F367" s="41" t="s">
        <v>0</v>
      </c>
      <c r="G367" s="42">
        <f>AVERAGE(G368:G375)</f>
        <v>0.31505341880341875</v>
      </c>
    </row>
    <row r="368" spans="1:7" ht="148" customHeight="1" x14ac:dyDescent="0.75">
      <c r="A368" s="58" t="s">
        <v>711</v>
      </c>
      <c r="B368" s="49"/>
      <c r="C368" s="53" t="s">
        <v>712</v>
      </c>
      <c r="D368" s="53" t="s">
        <v>713</v>
      </c>
      <c r="E368" s="43">
        <v>24</v>
      </c>
      <c r="F368" s="43">
        <v>26</v>
      </c>
      <c r="G368" s="45">
        <f>IFERROR(F368/E368,0)</f>
        <v>1.0833333333333333</v>
      </c>
    </row>
    <row r="369" spans="1:7" ht="76.25" customHeight="1" x14ac:dyDescent="0.75">
      <c r="A369" s="58" t="s">
        <v>714</v>
      </c>
      <c r="B369" s="49"/>
      <c r="C369" s="53" t="s">
        <v>715</v>
      </c>
      <c r="D369" s="53" t="s">
        <v>716</v>
      </c>
      <c r="E369" s="43">
        <v>1800</v>
      </c>
      <c r="F369" s="43">
        <v>436</v>
      </c>
      <c r="G369" s="45">
        <f>IFERROR(F369/E369,0)</f>
        <v>0.24222222222222223</v>
      </c>
    </row>
    <row r="370" spans="1:7" ht="61.5" customHeight="1" x14ac:dyDescent="0.75">
      <c r="A370" s="58" t="s">
        <v>717</v>
      </c>
      <c r="B370" s="49"/>
      <c r="C370" s="53" t="s">
        <v>718</v>
      </c>
      <c r="D370" s="53" t="s">
        <v>719</v>
      </c>
      <c r="E370" s="43">
        <v>52</v>
      </c>
      <c r="F370" s="43">
        <v>11</v>
      </c>
      <c r="G370" s="45">
        <f>IFERROR(F370/E370,0)</f>
        <v>0.21153846153846154</v>
      </c>
    </row>
    <row r="371" spans="1:7" ht="95.5" customHeight="1" x14ac:dyDescent="0.75">
      <c r="A371" s="58" t="s">
        <v>720</v>
      </c>
      <c r="B371" s="49"/>
      <c r="C371" s="53" t="s">
        <v>721</v>
      </c>
      <c r="D371" s="53" t="s">
        <v>722</v>
      </c>
      <c r="E371" s="43">
        <v>12</v>
      </c>
      <c r="F371" s="43">
        <v>1</v>
      </c>
      <c r="G371" s="45">
        <f>IFERROR(F371/E371,0)</f>
        <v>8.3333333333333329E-2</v>
      </c>
    </row>
    <row r="372" spans="1:7" ht="61.5" customHeight="1" x14ac:dyDescent="0.75">
      <c r="A372" s="58" t="s">
        <v>723</v>
      </c>
      <c r="B372" s="49"/>
      <c r="C372" s="53" t="s">
        <v>724</v>
      </c>
      <c r="D372" s="53" t="s">
        <v>725</v>
      </c>
      <c r="E372" s="43">
        <v>240</v>
      </c>
      <c r="F372" s="43">
        <v>60</v>
      </c>
      <c r="G372" s="45">
        <f>IFERROR(F372/E372,0)</f>
        <v>0.25</v>
      </c>
    </row>
    <row r="373" spans="1:7" ht="69" customHeight="1" x14ac:dyDescent="0.75">
      <c r="A373" s="58" t="s">
        <v>726</v>
      </c>
      <c r="B373" s="49"/>
      <c r="C373" s="53" t="s">
        <v>727</v>
      </c>
      <c r="D373" s="53" t="s">
        <v>728</v>
      </c>
      <c r="E373" s="43">
        <v>24</v>
      </c>
      <c r="F373" s="43">
        <v>6</v>
      </c>
      <c r="G373" s="45">
        <f>IFERROR(F373/E373,0)</f>
        <v>0.25</v>
      </c>
    </row>
    <row r="374" spans="1:7" ht="37.75" customHeight="1" x14ac:dyDescent="0.75">
      <c r="A374" s="58" t="s">
        <v>729</v>
      </c>
      <c r="B374" s="49"/>
      <c r="C374" s="53" t="s">
        <v>730</v>
      </c>
      <c r="D374" s="53" t="s">
        <v>19</v>
      </c>
      <c r="E374" s="43">
        <v>5</v>
      </c>
      <c r="F374" s="43">
        <v>2</v>
      </c>
      <c r="G374" s="45">
        <f>IFERROR(F374/E374,0)</f>
        <v>0.4</v>
      </c>
    </row>
    <row r="375" spans="1:7" ht="40" customHeight="1" x14ac:dyDescent="0.75">
      <c r="A375" s="58" t="s">
        <v>731</v>
      </c>
      <c r="B375" s="49"/>
      <c r="C375" s="53" t="s">
        <v>732</v>
      </c>
      <c r="D375" s="53" t="s">
        <v>733</v>
      </c>
      <c r="E375" s="43">
        <v>12</v>
      </c>
      <c r="F375" s="43">
        <v>0</v>
      </c>
      <c r="G375" s="45">
        <f>IFERROR(F375/E375,0)</f>
        <v>0</v>
      </c>
    </row>
    <row r="376" spans="1:7" x14ac:dyDescent="0.75">
      <c r="A376" s="28" t="s">
        <v>0</v>
      </c>
      <c r="B376" s="6"/>
      <c r="C376" s="3" t="s">
        <v>0</v>
      </c>
      <c r="D376" s="3" t="s">
        <v>0</v>
      </c>
      <c r="E376" s="44" t="s">
        <v>0</v>
      </c>
      <c r="F376" s="44" t="s">
        <v>0</v>
      </c>
      <c r="G376" s="45"/>
    </row>
    <row r="377" spans="1:7" ht="21.5" customHeight="1" thickBot="1" x14ac:dyDescent="0.9">
      <c r="A377" s="75" t="s">
        <v>734</v>
      </c>
      <c r="B377" s="76"/>
      <c r="C377" s="73" t="s">
        <v>0</v>
      </c>
      <c r="D377" s="73" t="s">
        <v>0</v>
      </c>
      <c r="E377" s="73" t="s">
        <v>0</v>
      </c>
      <c r="F377" s="73" t="s">
        <v>0</v>
      </c>
      <c r="G377" s="74">
        <f>AVERAGE(G10,G18,G26,G69,G93,G116,G163,G188,G216,G244,G287,G318,G343,G356,G366)</f>
        <v>0.3019137557185409</v>
      </c>
    </row>
    <row r="378" spans="1:7" ht="87" customHeight="1" x14ac:dyDescent="0.75"/>
  </sheetData>
  <mergeCells count="374">
    <mergeCell ref="B212:D212"/>
    <mergeCell ref="C149:D149"/>
    <mergeCell ref="E149:F149"/>
    <mergeCell ref="A377:B377"/>
    <mergeCell ref="A376:B376"/>
    <mergeCell ref="A375:B375"/>
    <mergeCell ref="A374:B374"/>
    <mergeCell ref="A373:B373"/>
    <mergeCell ref="A372:B372"/>
    <mergeCell ref="A371:B371"/>
    <mergeCell ref="A370:B370"/>
    <mergeCell ref="A369:B369"/>
    <mergeCell ref="A368:B368"/>
    <mergeCell ref="A367:D367"/>
    <mergeCell ref="A366:B366"/>
    <mergeCell ref="A365:B365"/>
    <mergeCell ref="A364:B364"/>
    <mergeCell ref="A363:B363"/>
    <mergeCell ref="A362:B362"/>
    <mergeCell ref="A361:D361"/>
    <mergeCell ref="A360:B360"/>
    <mergeCell ref="A359:B359"/>
    <mergeCell ref="A358:B358"/>
    <mergeCell ref="A357:D357"/>
    <mergeCell ref="A356:B356"/>
    <mergeCell ref="A355:B355"/>
    <mergeCell ref="A354:B354"/>
    <mergeCell ref="A353:B353"/>
    <mergeCell ref="A352:B352"/>
    <mergeCell ref="A351:D351"/>
    <mergeCell ref="A350:B350"/>
    <mergeCell ref="A349:B349"/>
    <mergeCell ref="A348:B348"/>
    <mergeCell ref="A347:B347"/>
    <mergeCell ref="A346:B346"/>
    <mergeCell ref="A345:B345"/>
    <mergeCell ref="A344:D344"/>
    <mergeCell ref="A343:B343"/>
    <mergeCell ref="A342:B342"/>
    <mergeCell ref="A341:B341"/>
    <mergeCell ref="A340:B340"/>
    <mergeCell ref="A339:B339"/>
    <mergeCell ref="A338:B338"/>
    <mergeCell ref="A337:D337"/>
    <mergeCell ref="A336:B336"/>
    <mergeCell ref="A335:B335"/>
    <mergeCell ref="A334:B334"/>
    <mergeCell ref="A333:B333"/>
    <mergeCell ref="A332:B332"/>
    <mergeCell ref="A331:B331"/>
    <mergeCell ref="A330:D330"/>
    <mergeCell ref="A329:B329"/>
    <mergeCell ref="A328:B328"/>
    <mergeCell ref="A327:B327"/>
    <mergeCell ref="A326:B326"/>
    <mergeCell ref="A325:B325"/>
    <mergeCell ref="A324:B324"/>
    <mergeCell ref="A323:B323"/>
    <mergeCell ref="A322:B322"/>
    <mergeCell ref="A321:B321"/>
    <mergeCell ref="A320:B320"/>
    <mergeCell ref="A319:D319"/>
    <mergeCell ref="A318:B318"/>
    <mergeCell ref="A317:B317"/>
    <mergeCell ref="A316:B316"/>
    <mergeCell ref="A315:B315"/>
    <mergeCell ref="A314:B314"/>
    <mergeCell ref="A313:B313"/>
    <mergeCell ref="A312:B312"/>
    <mergeCell ref="A311:B311"/>
    <mergeCell ref="A310:B310"/>
    <mergeCell ref="A309:D309"/>
    <mergeCell ref="A308:B308"/>
    <mergeCell ref="A307:B307"/>
    <mergeCell ref="A306:B306"/>
    <mergeCell ref="A305:B305"/>
    <mergeCell ref="A304:B304"/>
    <mergeCell ref="A303:B303"/>
    <mergeCell ref="A302:D302"/>
    <mergeCell ref="A301:B301"/>
    <mergeCell ref="A300:B300"/>
    <mergeCell ref="A299:B299"/>
    <mergeCell ref="A298:B298"/>
    <mergeCell ref="A297:B297"/>
    <mergeCell ref="A296:D296"/>
    <mergeCell ref="A295:B295"/>
    <mergeCell ref="A294:B294"/>
    <mergeCell ref="A293:B293"/>
    <mergeCell ref="A292:B292"/>
    <mergeCell ref="A291:B291"/>
    <mergeCell ref="A290:B290"/>
    <mergeCell ref="A289:B289"/>
    <mergeCell ref="A288:D288"/>
    <mergeCell ref="A287:B287"/>
    <mergeCell ref="A286:B286"/>
    <mergeCell ref="A285:B285"/>
    <mergeCell ref="A284:B284"/>
    <mergeCell ref="A283:B283"/>
    <mergeCell ref="A282:B282"/>
    <mergeCell ref="A281:B281"/>
    <mergeCell ref="A280:B280"/>
    <mergeCell ref="A279:B279"/>
    <mergeCell ref="A278:B278"/>
    <mergeCell ref="A277:B277"/>
    <mergeCell ref="A276:B276"/>
    <mergeCell ref="A275:D275"/>
    <mergeCell ref="A274:B274"/>
    <mergeCell ref="A273:B273"/>
    <mergeCell ref="A272:B272"/>
    <mergeCell ref="A271:B271"/>
    <mergeCell ref="A270:B270"/>
    <mergeCell ref="A269:B269"/>
    <mergeCell ref="A268:D268"/>
    <mergeCell ref="A267:B267"/>
    <mergeCell ref="A266:B266"/>
    <mergeCell ref="A265:B265"/>
    <mergeCell ref="A264:B264"/>
    <mergeCell ref="A263:B263"/>
    <mergeCell ref="A262:D262"/>
    <mergeCell ref="A261:B261"/>
    <mergeCell ref="A260:B260"/>
    <mergeCell ref="A259:B259"/>
    <mergeCell ref="A258:B258"/>
    <mergeCell ref="A257:B257"/>
    <mergeCell ref="A256:B256"/>
    <mergeCell ref="A255:B255"/>
    <mergeCell ref="A254:B254"/>
    <mergeCell ref="A253:B253"/>
    <mergeCell ref="A252:D252"/>
    <mergeCell ref="A251:B251"/>
    <mergeCell ref="A250:B250"/>
    <mergeCell ref="A249:B249"/>
    <mergeCell ref="A248:B248"/>
    <mergeCell ref="A247:B247"/>
    <mergeCell ref="A246:B246"/>
    <mergeCell ref="A245:D245"/>
    <mergeCell ref="A244:B244"/>
    <mergeCell ref="A243:B243"/>
    <mergeCell ref="A242:B242"/>
    <mergeCell ref="A241:B241"/>
    <mergeCell ref="A240:B240"/>
    <mergeCell ref="A239:B239"/>
    <mergeCell ref="A238:D238"/>
    <mergeCell ref="A237:B237"/>
    <mergeCell ref="A236:B236"/>
    <mergeCell ref="A235:B235"/>
    <mergeCell ref="A234:B234"/>
    <mergeCell ref="A233:B233"/>
    <mergeCell ref="A232:D232"/>
    <mergeCell ref="A231:B231"/>
    <mergeCell ref="A230:B230"/>
    <mergeCell ref="A229:B229"/>
    <mergeCell ref="A228:B228"/>
    <mergeCell ref="A227:B227"/>
    <mergeCell ref="A226:B226"/>
    <mergeCell ref="A225:B225"/>
    <mergeCell ref="A224:B224"/>
    <mergeCell ref="A223:B223"/>
    <mergeCell ref="A222:D222"/>
    <mergeCell ref="A221:B221"/>
    <mergeCell ref="A220:B220"/>
    <mergeCell ref="A219:B219"/>
    <mergeCell ref="A218:B218"/>
    <mergeCell ref="A217:D217"/>
    <mergeCell ref="A216:B216"/>
    <mergeCell ref="A210:B210"/>
    <mergeCell ref="A209:B209"/>
    <mergeCell ref="A208:B208"/>
    <mergeCell ref="A207:B207"/>
    <mergeCell ref="A206:B206"/>
    <mergeCell ref="A205:B205"/>
    <mergeCell ref="A204:B204"/>
    <mergeCell ref="A203:B203"/>
    <mergeCell ref="A202:D202"/>
    <mergeCell ref="A201:B201"/>
    <mergeCell ref="A200:B200"/>
    <mergeCell ref="A199:B199"/>
    <mergeCell ref="A198:B198"/>
    <mergeCell ref="A197:B197"/>
    <mergeCell ref="A196:B196"/>
    <mergeCell ref="A195:D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D180"/>
    <mergeCell ref="A179:B179"/>
    <mergeCell ref="A178:B178"/>
    <mergeCell ref="A177:B177"/>
    <mergeCell ref="A176:B176"/>
    <mergeCell ref="A175:B175"/>
    <mergeCell ref="A174:B174"/>
    <mergeCell ref="A173:B173"/>
    <mergeCell ref="A172:B172"/>
    <mergeCell ref="A171:D171"/>
    <mergeCell ref="A170:B170"/>
    <mergeCell ref="A169:B169"/>
    <mergeCell ref="A168:B168"/>
    <mergeCell ref="A167:B167"/>
    <mergeCell ref="A166:B166"/>
    <mergeCell ref="A165:B165"/>
    <mergeCell ref="A164:D164"/>
    <mergeCell ref="A163:B163"/>
    <mergeCell ref="A147:B147"/>
    <mergeCell ref="A146:B146"/>
    <mergeCell ref="A145:B145"/>
    <mergeCell ref="A144:B144"/>
    <mergeCell ref="A143:D143"/>
    <mergeCell ref="A142:B142"/>
    <mergeCell ref="A141:B141"/>
    <mergeCell ref="A140:B140"/>
    <mergeCell ref="A139:B139"/>
    <mergeCell ref="A138:B138"/>
    <mergeCell ref="A137:B137"/>
    <mergeCell ref="A136:B136"/>
    <mergeCell ref="A162:B162"/>
    <mergeCell ref="A161:B161"/>
    <mergeCell ref="A160:B160"/>
    <mergeCell ref="A159:D159"/>
    <mergeCell ref="A158:B158"/>
    <mergeCell ref="A157:B157"/>
    <mergeCell ref="A156:B156"/>
    <mergeCell ref="A155:D155"/>
    <mergeCell ref="A154:B154"/>
    <mergeCell ref="A153:B153"/>
    <mergeCell ref="A152:B152"/>
    <mergeCell ref="A151:B151"/>
    <mergeCell ref="A150:D150"/>
    <mergeCell ref="A149:B149"/>
    <mergeCell ref="A134:B134"/>
    <mergeCell ref="A133:B133"/>
    <mergeCell ref="A132:B132"/>
    <mergeCell ref="A131:D131"/>
    <mergeCell ref="A130:B130"/>
    <mergeCell ref="A129:B129"/>
    <mergeCell ref="A128:B128"/>
    <mergeCell ref="A127:B127"/>
    <mergeCell ref="A126:D126"/>
    <mergeCell ref="A125:B125"/>
    <mergeCell ref="A124:B124"/>
    <mergeCell ref="A123:B123"/>
    <mergeCell ref="A122:B122"/>
    <mergeCell ref="A121:B121"/>
    <mergeCell ref="A120:B120"/>
    <mergeCell ref="A119:B119"/>
    <mergeCell ref="A118:B118"/>
    <mergeCell ref="A117:D117"/>
    <mergeCell ref="A116:B116"/>
    <mergeCell ref="A115:B115"/>
    <mergeCell ref="A114:B114"/>
    <mergeCell ref="A113:D113"/>
    <mergeCell ref="A112:B112"/>
    <mergeCell ref="A111:B111"/>
    <mergeCell ref="A110:B110"/>
    <mergeCell ref="A109:B109"/>
    <mergeCell ref="A108:B108"/>
    <mergeCell ref="A107:D107"/>
    <mergeCell ref="A106:B106"/>
    <mergeCell ref="A105:B105"/>
    <mergeCell ref="A104:B104"/>
    <mergeCell ref="A103:B103"/>
    <mergeCell ref="A102:D102"/>
    <mergeCell ref="A101:B101"/>
    <mergeCell ref="A100:B100"/>
    <mergeCell ref="A99:B99"/>
    <mergeCell ref="A98:B98"/>
    <mergeCell ref="A97:B97"/>
    <mergeCell ref="A96:B96"/>
    <mergeCell ref="A95:B95"/>
    <mergeCell ref="A94:D94"/>
    <mergeCell ref="A93:B93"/>
    <mergeCell ref="A92:B92"/>
    <mergeCell ref="A91:B91"/>
    <mergeCell ref="A90:B90"/>
    <mergeCell ref="A89:B89"/>
    <mergeCell ref="A88:B88"/>
    <mergeCell ref="A87:B87"/>
    <mergeCell ref="A86:B86"/>
    <mergeCell ref="A85:B85"/>
    <mergeCell ref="A84:B84"/>
    <mergeCell ref="A83:D83"/>
    <mergeCell ref="A82:B82"/>
    <mergeCell ref="A81:B81"/>
    <mergeCell ref="A80:B80"/>
    <mergeCell ref="A79:B79"/>
    <mergeCell ref="A78:B78"/>
    <mergeCell ref="A77:B77"/>
    <mergeCell ref="A76:D76"/>
    <mergeCell ref="A75:B75"/>
    <mergeCell ref="A74:B74"/>
    <mergeCell ref="A73:B73"/>
    <mergeCell ref="A72:B72"/>
    <mergeCell ref="A71:B71"/>
    <mergeCell ref="A70:D70"/>
    <mergeCell ref="A69:B69"/>
    <mergeCell ref="A68:B68"/>
    <mergeCell ref="A67:B67"/>
    <mergeCell ref="A66:B66"/>
    <mergeCell ref="A65:B65"/>
    <mergeCell ref="A64:D64"/>
    <mergeCell ref="A63:B63"/>
    <mergeCell ref="A62:B62"/>
    <mergeCell ref="A61:B61"/>
    <mergeCell ref="A60:B60"/>
    <mergeCell ref="A59:B59"/>
    <mergeCell ref="A58:B58"/>
    <mergeCell ref="A57:B57"/>
    <mergeCell ref="A56:D56"/>
    <mergeCell ref="A55:B55"/>
    <mergeCell ref="A54:B54"/>
    <mergeCell ref="A53:B53"/>
    <mergeCell ref="A52:B52"/>
    <mergeCell ref="A51:B51"/>
    <mergeCell ref="A50:B50"/>
    <mergeCell ref="A49:B49"/>
    <mergeCell ref="A48:B48"/>
    <mergeCell ref="A47:D47"/>
    <mergeCell ref="A46:B46"/>
    <mergeCell ref="A45:B45"/>
    <mergeCell ref="A44:B44"/>
    <mergeCell ref="A43:B43"/>
    <mergeCell ref="A42:B42"/>
    <mergeCell ref="A41:B41"/>
    <mergeCell ref="A40:B40"/>
    <mergeCell ref="A39:B39"/>
    <mergeCell ref="A38:D38"/>
    <mergeCell ref="A37:B37"/>
    <mergeCell ref="A36:B36"/>
    <mergeCell ref="A35:B35"/>
    <mergeCell ref="A34:B34"/>
    <mergeCell ref="A33:B33"/>
    <mergeCell ref="A32:B32"/>
    <mergeCell ref="A31:B31"/>
    <mergeCell ref="A30:B30"/>
    <mergeCell ref="A29:B29"/>
    <mergeCell ref="A28:B28"/>
    <mergeCell ref="A27:D27"/>
    <mergeCell ref="A26:B26"/>
    <mergeCell ref="A25:B25"/>
    <mergeCell ref="A24:B24"/>
    <mergeCell ref="A23:B23"/>
    <mergeCell ref="A22:B22"/>
    <mergeCell ref="A21:B21"/>
    <mergeCell ref="A20:B20"/>
    <mergeCell ref="A19:D19"/>
    <mergeCell ref="A18:B18"/>
    <mergeCell ref="A17:B17"/>
    <mergeCell ref="A16:B16"/>
    <mergeCell ref="A15:B15"/>
    <mergeCell ref="A14:B14"/>
    <mergeCell ref="A13:B13"/>
    <mergeCell ref="A12:B12"/>
    <mergeCell ref="A11:D11"/>
    <mergeCell ref="A10:B10"/>
    <mergeCell ref="E8:G8"/>
    <mergeCell ref="D8:D9"/>
    <mergeCell ref="C8:C9"/>
    <mergeCell ref="A8:B9"/>
    <mergeCell ref="B1:B6"/>
    <mergeCell ref="C2:E2"/>
    <mergeCell ref="C3:E3"/>
    <mergeCell ref="C4:E4"/>
    <mergeCell ref="C5:E5"/>
    <mergeCell ref="C6:E6"/>
  </mergeCells>
  <pageMargins left="0.98425196850393704" right="0.98425196850393704" top="0.27559055118110237" bottom="0.78740157480314965" header="0.98425196850393704" footer="0.98425196850393704"/>
  <pageSetup scale="30" fitToHeight="0" orientation="portrait" horizontalDpi="300" verticalDpi="300" r:id="rId1"/>
  <headerFooter alignWithMargins="0"/>
  <rowBreaks count="8" manualBreakCount="8">
    <brk id="46" max="16383" man="1"/>
    <brk id="82" max="16383" man="1"/>
    <brk id="125" max="16383" man="1"/>
    <brk id="170" max="16383" man="1"/>
    <brk id="221" max="16383" man="1"/>
    <brk id="261" max="16383" man="1"/>
    <brk id="300" max="16383" man="1"/>
    <brk id="342" max="16383" man="1"/>
  </row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estado_general_producto</vt:lpstr>
      <vt:lpstr>estado_general_producto!Área_de_impresión</vt:lpstr>
      <vt:lpstr>estado_general_producto!Títulos_a_imprimir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Koneal</cp:lastModifiedBy>
  <cp:lastPrinted>2025-04-15T19:17:20Z</cp:lastPrinted>
  <dcterms:modified xsi:type="dcterms:W3CDTF">2025-04-15T19:17:30Z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